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s>
  <definedNames>
    <definedName name="_xlnm.Print_Area" localSheetId="0">Лист1!$A$1:$K$130</definedName>
  </definedNames>
  <calcPr calcId="124519"/>
  <fileRecoveryPr autoRecover="0"/>
</workbook>
</file>

<file path=xl/calcChain.xml><?xml version="1.0" encoding="utf-8"?>
<calcChain xmlns="http://schemas.openxmlformats.org/spreadsheetml/2006/main">
  <c r="F84" i="1"/>
  <c r="G84"/>
  <c r="H84"/>
  <c r="I84"/>
  <c r="J84"/>
  <c r="K84"/>
  <c r="E84"/>
  <c r="F8" l="1"/>
  <c r="G8"/>
  <c r="H8"/>
  <c r="F9"/>
  <c r="G9"/>
  <c r="H9"/>
  <c r="F21"/>
  <c r="G21"/>
  <c r="H21"/>
  <c r="I21"/>
  <c r="J21"/>
  <c r="K21"/>
  <c r="E32"/>
  <c r="E31"/>
  <c r="G37"/>
  <c r="E63"/>
  <c r="G63"/>
  <c r="H63"/>
  <c r="I63"/>
  <c r="J63"/>
  <c r="K63"/>
  <c r="F63"/>
  <c r="F109"/>
  <c r="G109"/>
  <c r="H109"/>
  <c r="I109"/>
  <c r="J109"/>
  <c r="K109"/>
  <c r="E109"/>
  <c r="G122"/>
  <c r="G80"/>
  <c r="G75"/>
  <c r="G74"/>
  <c r="H58"/>
  <c r="H10"/>
  <c r="F10"/>
  <c r="F58"/>
  <c r="G58"/>
  <c r="G10"/>
  <c r="F48"/>
  <c r="F45" s="1"/>
  <c r="F37"/>
  <c r="I32"/>
  <c r="F27"/>
  <c r="G27"/>
  <c r="H27"/>
  <c r="I27"/>
  <c r="J27"/>
  <c r="K27"/>
  <c r="E27"/>
  <c r="E58"/>
  <c r="E21"/>
  <c r="J10"/>
  <c r="K10"/>
  <c r="I10"/>
  <c r="E56" l="1"/>
  <c r="E55" s="1"/>
  <c r="G56"/>
  <c r="G55" s="1"/>
  <c r="H56"/>
  <c r="H55" s="1"/>
  <c r="F56"/>
  <c r="F55" s="1"/>
  <c r="E57"/>
  <c r="E48"/>
  <c r="E45" s="1"/>
  <c r="E43"/>
  <c r="E37"/>
  <c r="E16"/>
  <c r="E9" s="1"/>
  <c r="E10"/>
  <c r="E8" l="1"/>
  <c r="E127" s="1"/>
  <c r="H48"/>
  <c r="H45" s="1"/>
  <c r="H43"/>
  <c r="H37"/>
  <c r="H32"/>
  <c r="H16"/>
  <c r="H57"/>
  <c r="I58"/>
  <c r="J58"/>
  <c r="K58"/>
  <c r="H31" l="1"/>
  <c r="K57"/>
  <c r="K56" s="1"/>
  <c r="K55" s="1"/>
  <c r="I57"/>
  <c r="I56" s="1"/>
  <c r="I55" s="1"/>
  <c r="J57"/>
  <c r="J56" s="1"/>
  <c r="J55" s="1"/>
  <c r="K48"/>
  <c r="K45" s="1"/>
  <c r="J48"/>
  <c r="J45" s="1"/>
  <c r="I48"/>
  <c r="I45" s="1"/>
  <c r="K43"/>
  <c r="J43"/>
  <c r="I43"/>
  <c r="K37"/>
  <c r="J37"/>
  <c r="I37"/>
  <c r="K32"/>
  <c r="J32"/>
  <c r="K16"/>
  <c r="K9" s="1"/>
  <c r="J16"/>
  <c r="J9" s="1"/>
  <c r="I16"/>
  <c r="I9" s="1"/>
  <c r="I31" l="1"/>
  <c r="I8" s="1"/>
  <c r="H127"/>
  <c r="J31"/>
  <c r="J8" s="1"/>
  <c r="K31"/>
  <c r="K8" s="1"/>
  <c r="I127" l="1"/>
  <c r="J127"/>
  <c r="K127"/>
  <c r="F57"/>
  <c r="G57"/>
  <c r="G16" l="1"/>
  <c r="G32"/>
  <c r="G43"/>
  <c r="G48"/>
  <c r="G45" s="1"/>
  <c r="F16"/>
  <c r="G31" l="1"/>
  <c r="F43"/>
  <c r="F32"/>
  <c r="F31" l="1"/>
  <c r="F127" l="1"/>
  <c r="G127" l="1"/>
</calcChain>
</file>

<file path=xl/sharedStrings.xml><?xml version="1.0" encoding="utf-8"?>
<sst xmlns="http://schemas.openxmlformats.org/spreadsheetml/2006/main" count="427" uniqueCount="255">
  <si>
    <t>1 00 00000 00 0000 000</t>
  </si>
  <si>
    <t>НАЛОГОВЫЕ ДОХОДЫ - всего</t>
  </si>
  <si>
    <t>1 01 02000 01 0000 110</t>
  </si>
  <si>
    <t>Налог на доходы физических лиц - всего</t>
  </si>
  <si>
    <t>1 01 02010 01 0000 110</t>
  </si>
  <si>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</si>
  <si>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</si>
  <si>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</si>
  <si>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не являющимися налоговыми резидентами Российской Федерации</t>
  </si>
  <si>
    <t>1 03 02200 01 0000 110</t>
  </si>
  <si>
    <t>Акцизы на нефтепродукты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</si>
  <si>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</si>
  <si>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</si>
  <si>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</si>
  <si>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</si>
  <si>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1 05 00000 00 0000 000</t>
  </si>
  <si>
    <t>НАЛОГИ НА СОВОКУПНЫЙ ДОХОД</t>
  </si>
  <si>
    <t>1 05 02010 02 0000 110</t>
  </si>
  <si>
    <t>Единый налог на вмененный доход для отдельных видов деятельности</t>
  </si>
  <si>
    <t>1 05 03010 01 0000 110</t>
  </si>
  <si>
    <t>Единый сельскохозяйственный налог, взимаемый с налогоплательщиков, выбравших в качестве объекта налогообложения доходы, уменьшенные на величину расходов</t>
  </si>
  <si>
    <t>1 08 03010 01 0000 110</t>
  </si>
  <si>
    <t xml:space="preserve">Госпошлина по делам, рассматриваемым в судах общей юрисдикции, мировыми судьями </t>
  </si>
  <si>
    <t>НЕНАЛОГОВЫЕ ДОХОДЫ - всего</t>
  </si>
  <si>
    <t>1 11 00000 00 0000 000</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</si>
  <si>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</si>
  <si>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</si>
  <si>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1 11 05013 13 0000 120</t>
  </si>
  <si>
    <t>1 11 05025 05 0000 120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</si>
  <si>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</si>
  <si>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1 11 05035 05 0000 120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</si>
  <si>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</si>
  <si>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1 12 01000 01 0000 120</t>
  </si>
  <si>
    <t xml:space="preserve">Плата за негативное воздействие на окружающую среду    </t>
  </si>
  <si>
    <t>1 13 00000 00 0000 000</t>
  </si>
  <si>
    <t>Доходы от оказания платных услуг (работ) и компенсации затрат государства</t>
  </si>
  <si>
    <t>1 13 02995 05 0000 130</t>
  </si>
  <si>
    <t>Прочие доходы от компенсации затрат бюджетов муниципальных районов</t>
  </si>
  <si>
    <t>1 14 00000 00 0000 000</t>
  </si>
  <si>
    <t>Доходы от продажи материальных и нематериальных активов</t>
  </si>
  <si>
    <t>1 14 02053 05 0000 410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</si>
  <si>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</si>
  <si>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</si>
  <si>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t>
  </si>
  <si>
    <t>1 14 06013 05 0000 430</t>
  </si>
  <si>
    <t>Доходы от продажи земельных участков, государственная собственность на которые не разграничена</t>
  </si>
  <si>
    <t xml:space="preserve">1 14 06013 13 0000 430 </t>
  </si>
  <si>
    <t>1 16 00000 00 0000 000</t>
  </si>
  <si>
    <t>Штрафы, санкции, возмещение ущерба</t>
  </si>
  <si>
    <t>2 00 00000 00 0000 000</t>
  </si>
  <si>
    <t xml:space="preserve">Безвозмездные поступления </t>
  </si>
  <si>
    <t>2 02 00000 00 0000 000</t>
  </si>
  <si>
    <t>БЕЗВОЗМЕЗДНЫЕ ПОСТУПЛЕНИЯ ОТ ДРУГИХ БЮДЖЕТОВ БЮДЖЕТНОЙ СИСТЕМЫ РОССИЙСКОЙ ФЕДЕРАЦИИ</t>
  </si>
  <si>
    <t xml:space="preserve">Дотации бюджетам бюджетной системы Российской Федерации </t>
  </si>
  <si>
    <t xml:space="preserve">Субсидии бюджетам бюджетной системы Российской Федерации </t>
  </si>
  <si>
    <t xml:space="preserve">Субвенции бюджетам бюджетной системы Российской Федерации </t>
  </si>
  <si>
    <t>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t>
  </si>
  <si>
    <t>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t>
  </si>
  <si>
    <t>Субвенция бюджетам муниципальных районов области на исполнение государственных полномочий по расчету и предоставлению дотаций поселениям</t>
  </si>
  <si>
    <t>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 определению перечня должностных лиц, уполномоченных составлять протоколы об административных правонарушениях</t>
  </si>
  <si>
    <t>Субвенции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 уплату страховых взносов по обязательному социальному страхованию в государственные внебюджетные фонды Российской Федерации, обеспечение деятельности штатных работников</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</si>
  <si>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t>
  </si>
  <si>
    <t>Субвенции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</si>
  <si>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</si>
  <si>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Субвенции бюджетам муниципальных районов области на компенсацию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</si>
  <si>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Субвенции бюджетам муниципальных районов области на осуществление органами местного самоуправления отдельных государственных полномочий по государственному управлению охраной труда</t>
  </si>
  <si>
    <t>Субвенции бюджетам муниципальных районов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t>
  </si>
  <si>
    <t>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t>
  </si>
  <si>
    <t xml:space="preserve">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 </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</si>
  <si>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 и  частичному  финансированию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t>
  </si>
  <si>
    <t>Субвенции бюджетам муниципальных районов области на осуществление органами местного самоуправления отдельных государственных полномочий по предоставлению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на обеспечение  образовательной  деятельности</t>
  </si>
  <si>
    <t>Субвенции бюджетам муниципальных районов области на организацию осуществления органами местного самоуправления отдельных государственных полномочий по предоставлению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на обеспечение образовательной деятельности</t>
  </si>
  <si>
    <t xml:space="preserve">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  </t>
  </si>
  <si>
    <t>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 содержанию и ремонту пустующих жилых помещений, закрепленных за детьми-сиротами и детьми, оставшимися без попечения родителей</t>
  </si>
  <si>
    <t>Иные межбюджетные трансферты</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</si>
  <si>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</si>
  <si>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Прочие межбюджетные трансферты, передаваемые бюджетам муниципальных районов </t>
  </si>
  <si>
    <t> ВСЕГО БЮДЖЕТ</t>
  </si>
  <si>
    <t xml:space="preserve">Возврат остатков субсидий, субвенций и иных межбюджетных трансфертов, имеющих целевое назначение, прошлых лет из бюджетов муниципального района </t>
  </si>
  <si>
    <t xml:space="preserve">Субсидии бюджетам муниципальных районов на обеспечение повышения оплаты труда некоторых категорий работников муниципальных учреждений  </t>
  </si>
  <si>
    <t>Субвенция бюджетам муниципальных районов области на осуществление государственных полномочий по составлению списков кандидатов в присяжные заседатели федеральных судов общей юрисдикции в Российской Федерации</t>
  </si>
  <si>
    <t>Иные межбюджетные трансферты бюджетам муниципальных районов в целях поддержки районных печатных средств массовой информации</t>
  </si>
  <si>
    <t>1 05 02020 02 0000 110</t>
  </si>
  <si>
    <t>Единый налог на вмененный доход для отдельных видов деятельности( за налоговые периоды, истекшие до 1 января 2011 года)</t>
  </si>
  <si>
    <t>1 12 01010 01 0000 120</t>
  </si>
  <si>
    <t>Плата за выбросы загрязняющих веществ в атмосферный воздух стационарными объектами</t>
  </si>
  <si>
    <t>1 12 01020 01 0000 120</t>
  </si>
  <si>
    <t>Плата за выбросы загрязняющих веществ в атмосферный воздух передвижными объектами</t>
  </si>
  <si>
    <t>1 12 01070 01 0000 120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</si>
  <si>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</si>
  <si>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1 01 02040 01 0000 110</t>
  </si>
  <si>
    <t>Налог на доходы физических лиц с доходов,  полученных в виде выигрышей и призов в проводимых конкурсах, играх и других мероприятиях в целях рекламы товаров, работ и услуг,страховых выплат по договорам добровольного страхования жизни, заключенным на срок менее 5 лет, в части превышения сумм страховых взносов,увеличенных на сумму, рассчитанную исходя из действующей ставки рефинансирования процентных доходов по вкладам в банках</t>
  </si>
  <si>
    <t>Межбюджетные трансферты бюджету муниципального района за счет резервного фонда Правительства области</t>
  </si>
  <si>
    <t>1 05 03020 01 0000 110</t>
  </si>
  <si>
    <t>Единый сельскохозяйственный налог (за налоговые периода, истекшие до 1 января 2011года)</t>
  </si>
  <si>
    <t>1 12 01041 01 0000 120</t>
  </si>
  <si>
    <t>1 12 01042 01 0000 120</t>
  </si>
  <si>
    <t xml:space="preserve">Плата за размещение отходов производства </t>
  </si>
  <si>
    <t>Плата за размещение твердых коммунальных отходов</t>
  </si>
  <si>
    <t>Межбюджетные трансферты, передаваемые  бюджетам муниципальных районов области, стимулирующего (поощрительного ) характера</t>
  </si>
  <si>
    <t>Прочие безвозмездные поступления в бюджеты муниципальных районов</t>
  </si>
  <si>
    <t xml:space="preserve">Налог, взимаемый в связи с применением патентной системы налогообложения, зачисляемый в бюджеты муниципальных районов </t>
  </si>
  <si>
    <t xml:space="preserve">105 04020 02 0000 110 </t>
  </si>
  <si>
    <t>2 02 29999 05 0075 150</t>
  </si>
  <si>
    <t>2 02 30000 00 0000 150</t>
  </si>
  <si>
    <t>2 02 30024 05 0001 150</t>
  </si>
  <si>
    <t>2 02 30024 05 0003 150</t>
  </si>
  <si>
    <t>2 02 30024 05 0007 150</t>
  </si>
  <si>
    <t>2 02 30024 05 0008 150</t>
  </si>
  <si>
    <t>2 02 30024 05 0009 150</t>
  </si>
  <si>
    <t>2 02 30024 05 0010 150</t>
  </si>
  <si>
    <t>2 02 30024 05 0011 150</t>
  </si>
  <si>
    <t>2 02 30024 05 0012 150</t>
  </si>
  <si>
    <t>2 02 30024 05 0014 150</t>
  </si>
  <si>
    <t>2 02 30024 05 0015 150</t>
  </si>
  <si>
    <t>2 02 30024 05 0016 150</t>
  </si>
  <si>
    <t>2 02 30024 05 0027 150</t>
  </si>
  <si>
    <t>2 02 30024 05 0028 150</t>
  </si>
  <si>
    <t>2 02 30024 05 0029 150</t>
  </si>
  <si>
    <t>2 02 30024 05 0033 150</t>
  </si>
  <si>
    <t>2 02 30024 05 0034 150</t>
  </si>
  <si>
    <t>2 02 30024 05 0037 150</t>
  </si>
  <si>
    <t>2 02 30024 05 0038 150</t>
  </si>
  <si>
    <t>2 02 30024 05 0039 150</t>
  </si>
  <si>
    <t>2 02 35120 05 0000  150</t>
  </si>
  <si>
    <t>2 02 40000 00 0000 150</t>
  </si>
  <si>
    <t>2 02 40014 05 0000 150</t>
  </si>
  <si>
    <t>2 02 49999 05 0000 150</t>
  </si>
  <si>
    <t>2 02 49999 05 0006 150</t>
  </si>
  <si>
    <t>2 02 49999 05 0015 150</t>
  </si>
  <si>
    <t>2 02 49999 05 0017 150</t>
  </si>
  <si>
    <t>2 19 60010 05 0000 150</t>
  </si>
  <si>
    <t>2 02 29999 05 0078 150</t>
  </si>
  <si>
    <t>Субсидии бюджетам муниципальных районов области на сохранение достигнутых показателей повышения оплаты труда отдельных категорий работников бюджетной сферы</t>
  </si>
  <si>
    <t>2 02 29999 05 0077 150</t>
  </si>
  <si>
    <t>Субсидии бюджетам муниципальных районов на погашение просроченной кредиторской задолженности местных бюджетов, образовавшейся по состоянию на 1 января 2018 года</t>
  </si>
  <si>
    <t>2 02 10000 00 0000 150</t>
  </si>
  <si>
    <t>2 02 20000 00 0000 150</t>
  </si>
  <si>
    <t>Субсидии бюджетам муниципальных районов на обеспечение капитального ремонта и ремонта автомобильных дорог общего пользования местного значения за счет средств областного дорожного фонда</t>
  </si>
  <si>
    <t>Дотация бюджетам муниципальных районов на поддержку мер по обеспечению сбалансированности бюджетов</t>
  </si>
  <si>
    <t>2 02 15 002 05 0000 150</t>
  </si>
  <si>
    <t>2 02 15000 00 0000 150</t>
  </si>
  <si>
    <t>Дотации бюджетам муниципальных районов</t>
  </si>
  <si>
    <t>1 03 02231 01 0000 110</t>
  </si>
  <si>
    <t>1 03 02241 01 0000 110</t>
  </si>
  <si>
    <t>1 03 02251 01 0000 110</t>
  </si>
  <si>
    <t>1 03 02261 01 0000 110</t>
  </si>
  <si>
    <t>Код классификации доходов бюджетов</t>
  </si>
  <si>
    <t xml:space="preserve">Наименование </t>
  </si>
  <si>
    <t xml:space="preserve">Код </t>
  </si>
  <si>
    <t>Наименование главного администратора доходов бюджета</t>
  </si>
  <si>
    <t>Текущий финансовый год</t>
  </si>
  <si>
    <t>Оценка исполнения (текущий финансовый год)</t>
  </si>
  <si>
    <t>Прогноз доходов бюджета</t>
  </si>
  <si>
    <t>Объем доходов бюджета</t>
  </si>
  <si>
    <t xml:space="preserve">Исполнитель </t>
  </si>
  <si>
    <t>"    "                     20   г.</t>
  </si>
  <si>
    <t>С.В.Тихонова</t>
  </si>
  <si>
    <t>В.В.Богомазова</t>
  </si>
  <si>
    <t>код</t>
  </si>
  <si>
    <t>ДОХОДЫ, тыс.рублей</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</si>
  <si>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t>
    </r>
    <r>
      <rPr>
        <vertAlign val="superscript"/>
        <sz val="10"/>
        <color theme="1"/>
        <rFont val="Times New Roman"/>
        <family val="1"/>
        <charset val="204"/>
      </rPr>
      <t>1</t>
    </r>
    <r>
      <rPr>
        <sz val="10"/>
        <color theme="1"/>
        <rFont val="Times New Roman"/>
        <family val="1"/>
        <charset val="204"/>
      </rPr>
      <t xml:space="preserve"> и 228 Налогового кодекса Российской Федерации</t>
    </r>
  </si>
  <si>
    <t>1 17 00000 00 0000 000</t>
  </si>
  <si>
    <t>Прочие неналоговые доходы</t>
  </si>
  <si>
    <t>2 02 25097 05 0000 150</t>
  </si>
  <si>
    <t>2 02 25169 05 0000 150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</si>
  <si>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</si>
  <si>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2 02 25497 05 0000 150</t>
  </si>
  <si>
    <t>Субсидии бюджетам муниципальных районов на реализацию мероприятий по обеспечению жильем молодых семей</t>
  </si>
  <si>
    <t>2 02 25519 05 0000 150</t>
  </si>
  <si>
    <t>Субсидии бюджетам муниципальных районов на поддержку отрасли культуры</t>
  </si>
  <si>
    <t>2 02 29999 05 0086 150</t>
  </si>
  <si>
    <t>2 02 29999 05 0087 150</t>
  </si>
  <si>
    <t>Субсидии бюджетам муниципальных районов области на проведение капитального и текущего ремонтов муниципальных образовательных организаций</t>
  </si>
  <si>
    <t>2 02 49999 05 0013 150</t>
  </si>
  <si>
    <t>Межбюджетные трансферты,передаваемые бюджетам муниципальных районов по решению вопросов местного значения</t>
  </si>
  <si>
    <t xml:space="preserve">ФНС </t>
  </si>
  <si>
    <t>Администрация Краснокутского муниципального района</t>
  </si>
  <si>
    <t>О48</t>
  </si>
  <si>
    <t>О63</t>
  </si>
  <si>
    <t>Федеральная служба по надзору в сфере природопользования</t>
  </si>
  <si>
    <t>О62</t>
  </si>
  <si>
    <t>Федеральное казначейство</t>
  </si>
  <si>
    <t>2 02 15 001 05 0000 150</t>
  </si>
  <si>
    <t>Дотации бюджетам муниципальных районов на выравнивание бюджетной обеспеченности из бюджета субъекта Российской Федерации</t>
  </si>
  <si>
    <t>2 02 25210 05 0000 150</t>
  </si>
  <si>
    <t>Субсидии бюджетам муниципальных районов области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</si>
  <si>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Субвенции бюджетам муниципальных районов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животных без владельцев</t>
  </si>
  <si>
    <t>2 02 29999 05 0063 150</t>
  </si>
  <si>
    <t>2 02 30024 05 0043  150</t>
  </si>
  <si>
    <t>Субвенция бюджетам муниципальных районов области на 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t>
  </si>
  <si>
    <t>ДОХОДЫ ОТ ИСПОЛЬЗОВАНИЯ ИМУЩЕСТВА, НАХОДЯЩЕГОСЯ В ГОСУДАРСТВЕННОЙ И МУНИЦИПАЛЬНОЙ СОБСТВЕННОСТИ</t>
  </si>
  <si>
    <t xml:space="preserve">106 04000 02 0000 110 </t>
  </si>
  <si>
    <t>ТРАНСПОРТНЫЙ НАЛОГ</t>
  </si>
  <si>
    <t>транспортный налог с организаций</t>
  </si>
  <si>
    <t xml:space="preserve">106 04011 02 0000 110 </t>
  </si>
  <si>
    <t xml:space="preserve">106 04012 02 0000 110 </t>
  </si>
  <si>
    <t>транспортный налог с фиизических лиц</t>
  </si>
  <si>
    <t xml:space="preserve">Субсидии бюджетам муниципальных районов области навыравнивание возможностей местных бюджетов по обеспечению образовательной деятельности муниципальных общеобразовательных учреждений </t>
  </si>
  <si>
    <t>2 02 25304 05 0000 150</t>
  </si>
  <si>
    <t>Субсидии бюджетам муниципальных районов области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</si>
  <si>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области на обеспечение капитального ремонта и ремонта автомобильных дорог общего пользования местного значения муниципальных районов области за счет средств областного дорожного фонда.</t>
  </si>
  <si>
    <t>202 29999 05 0099 150</t>
  </si>
  <si>
    <t>Субсидии бюджетам муниципальных районов области на обеспечение жильем молодых семей.</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</si>
  <si>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</si>
  <si>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202 35303 05 0000 150</t>
  </si>
  <si>
    <t>2 02 29999 05 0107 150</t>
  </si>
  <si>
    <t xml:space="preserve">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t>
  </si>
  <si>
    <t>2 02 25576 05 0000 150</t>
  </si>
  <si>
    <t>Субсидии бюджетам муниципальных районов на обеспечение комплексного развития сельских территорий</t>
  </si>
  <si>
    <t>Субсидии бюджетам муниципальных районов области на обеспечение условий для созданияцентров образования цифрового и гуманитарного профилей</t>
  </si>
  <si>
    <t>2 02 29999 05 0108 150</t>
  </si>
  <si>
    <t>2 02 29999 05 0111 150</t>
  </si>
  <si>
    <t>Субсидии бюджетам муниципальных районов на обеспечение условий для функционирования центров образования естественно-научной и технологической направленностей в общеобразовательных организациях</t>
  </si>
  <si>
    <t xml:space="preserve">Субсидии бюджетам муниципальных районов области на обеспечение условий для функционирования центров цифровой образовательной среды в общеобразовательных организациях </t>
  </si>
  <si>
    <t>на 2024г  (плановый период)</t>
  </si>
  <si>
    <t>Комитет  финансов  Администрация Краснокутского муниципального района</t>
  </si>
  <si>
    <t>2 02 49999 05 0014 150</t>
  </si>
  <si>
    <t>Межбюджетные трансферты, передаваемые бюджетам муниципальных районов  бласти  на осуществление полномочий органов местного самоуправления в области энергосбережения и повышения энергетической эффективности</t>
  </si>
  <si>
    <t>2 02 49999 05 0047 150</t>
  </si>
  <si>
    <t>Межбюджетные трансферты, передаваемые бюджетам муниципальных районов, области, на оснащение и укрепление мутериально- технической базы образовательных организаций( за счет бюджета г. Москвы)</t>
  </si>
  <si>
    <t>2 02 19 999 05 0000 150</t>
  </si>
  <si>
    <t>2 02 35469 05 0000 150</t>
  </si>
  <si>
    <t>Субвенции бюджетам муниципальных районов на проведение Всероссийской переписи населения 2020 года</t>
  </si>
  <si>
    <t>2 02 49 999 05 0044 150</t>
  </si>
  <si>
    <t>Межбюджетные трансферты,передаваемые бюджетам муниципальных районов области на благоустройство территорий общеобразовательных  учреждений.</t>
  </si>
  <si>
    <t xml:space="preserve">2 02 49999 05 0054 150 </t>
  </si>
  <si>
    <t>Межбюджетные трансферты, передаваемые бюджетам муниципальных районолв области на достижениме надлежащего уровня оплаты труда в органах местного самоуправления.</t>
  </si>
  <si>
    <t>Межбюджетные трансферты,передаваемые бюджетам муниципальных районов области на осуществление мероприятий с целью оформления прав собственности на бесхозяйные объекты газораспределения</t>
  </si>
  <si>
    <t xml:space="preserve">2 07 05010 05 0000 150 </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</si>
  <si>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</si>
  <si>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Прочие дотации</t>
  </si>
  <si>
    <t>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</si>
  <si>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</si>
  <si>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</si>
  <si>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Председатель комитета финансов</t>
  </si>
  <si>
    <t xml:space="preserve">Р Е Е С Т Р
источников доходов бюджета Краснокутского муниципального района 
на 2023 год и на плановый период 2024 и 2025 годов
</t>
  </si>
  <si>
    <t>Первоначальный план 2022г</t>
  </si>
  <si>
    <t>Уточненный план по состоянию на          01.10.2022г</t>
  </si>
  <si>
    <t>Кассовые поступления по состоянию на          01.10.2022г</t>
  </si>
  <si>
    <t>на 2023г  (очередной финансовый год)</t>
  </si>
  <si>
    <t>на 2025г  (плановый период)</t>
  </si>
  <si>
    <t>1 14 02052 05 0000 440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</si>
  <si>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</si>
  <si>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2 02 29999 05 0101 150 </t>
  </si>
  <si>
    <t>2 02 49999 05 0060 150</t>
  </si>
  <si>
    <t>2 07 05000 00 0000 150</t>
  </si>
  <si>
    <t>2 02 49999 05 0020 150</t>
  </si>
  <si>
    <t>Межбюджетные трансферты, передаваемые бюджетам муниципальных районов  области на осуществление мероприятий в области энергосбережения и повышения энергетической эффективности.</t>
  </si>
  <si>
    <t>2 02 49999 05 0067 150</t>
  </si>
  <si>
    <t xml:space="preserve">Межбюджетные трансферты, передаваемые бюджетам муниципальных районов  области на оснащение и укрепление материально-технической  базы  образовательных организаций </t>
  </si>
  <si>
    <t>2 02 49999 05 0070 150</t>
  </si>
  <si>
    <t>Межбюджетные трансферты, передаваемые бюджетам муниципальных районов области на проведение капитального и текущего ремонтов,техническое оснащение муниципальных учреждений культурно-досугового типа.</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</si>
  <si>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предоставлению компенсации стоимости горячего питания родителям (законным представителям) обучающихся по образовательным программам начального общего образования на дому детей-инвалидов и детей, нуждающихся в длительном лечении, которые по состоянию здоровья временно или постоянно не могут посещать образовательные организации</t>
  </si>
  <si>
    <t>2 02 30024 05 0045 150</t>
  </si>
</sst>
</file>

<file path=xl/styles.xml><?xml version="1.0" encoding="utf-8"?>
<styleSheet xmlns="http://schemas.openxmlformats.org/spreadsheetml/2006/main">
  <numFmts count="1">
    <numFmt numFmtId="164" formatCode="0.0"/>
  </numFmts>
  <fonts count="33">
    <font>
      <sz val="11"/>
      <color theme="1"/>
      <name val="Calibri"/>
      <family val="2"/>
      <charset val="204"/>
      <scheme val="minor"/>
    </font>
    <font>
      <b/>
      <sz val="11"/>
      <color theme="1"/>
      <name val="Calibri"/>
      <family val="2"/>
      <charset val="204"/>
      <scheme val="minor"/>
    </font>
    <font>
      <b/>
      <sz val="12"/>
      <color theme="1"/>
      <name val="Times New Roman"/>
      <family val="1"/>
      <charset val="204"/>
    </font>
    <font>
      <b/>
      <sz val="14"/>
      <color rgb="FF000000"/>
      <name val="Calibri"/>
      <family val="2"/>
      <charset val="204"/>
      <scheme val="minor"/>
    </font>
    <font>
      <b/>
      <sz val="11"/>
      <color rgb="FF000000"/>
      <name val="Calibri"/>
      <family val="2"/>
      <charset val="204"/>
      <scheme val="minor"/>
    </font>
    <font>
      <sz val="11"/>
      <color rgb="FF000000"/>
      <name val="Calibri"/>
      <family val="2"/>
      <charset val="204"/>
      <scheme val="minor"/>
    </font>
    <font>
      <b/>
      <sz val="10"/>
      <color theme="1"/>
      <name val="Calibri"/>
      <family val="2"/>
      <charset val="204"/>
      <scheme val="minor"/>
    </font>
    <font>
      <sz val="14"/>
      <color theme="1"/>
      <name val="Times New Roman"/>
      <family val="1"/>
      <charset val="204"/>
    </font>
    <font>
      <b/>
      <sz val="12"/>
      <color rgb="FF000000"/>
      <name val="Calibri"/>
      <family val="2"/>
      <charset val="204"/>
      <scheme val="minor"/>
    </font>
    <font>
      <sz val="11"/>
      <name val="Calibri"/>
      <family val="2"/>
      <charset val="204"/>
      <scheme val="minor"/>
    </font>
    <font>
      <b/>
      <sz val="12"/>
      <color rgb="FF000000"/>
      <name val="Times New Roman"/>
      <family val="1"/>
      <charset val="204"/>
    </font>
    <font>
      <b/>
      <sz val="11"/>
      <color rgb="FF000000"/>
      <name val="Times New Roman"/>
      <family val="1"/>
      <charset val="204"/>
    </font>
    <font>
      <b/>
      <sz val="10"/>
      <color rgb="FF000000"/>
      <name val="Times New Roman"/>
      <family val="1"/>
      <charset val="204"/>
    </font>
    <font>
      <sz val="10"/>
      <color theme="1"/>
      <name val="Calibri"/>
      <family val="2"/>
      <charset val="204"/>
      <scheme val="minor"/>
    </font>
    <font>
      <b/>
      <sz val="10"/>
      <color rgb="FF000000"/>
      <name val="Calibri"/>
      <family val="2"/>
      <charset val="204"/>
      <scheme val="minor"/>
    </font>
    <font>
      <sz val="11"/>
      <color theme="1"/>
      <name val="Times New Roman"/>
      <family val="1"/>
      <charset val="204"/>
    </font>
    <font>
      <sz val="10"/>
      <color theme="1"/>
      <name val="Times New Roman"/>
      <family val="1"/>
      <charset val="204"/>
    </font>
    <font>
      <b/>
      <sz val="9"/>
      <color theme="1"/>
      <name val="Times New Roman"/>
      <family val="1"/>
      <charset val="204"/>
    </font>
    <font>
      <sz val="12"/>
      <color theme="1"/>
      <name val="Calibri"/>
      <family val="2"/>
      <charset val="204"/>
      <scheme val="minor"/>
    </font>
    <font>
      <b/>
      <sz val="11"/>
      <color theme="1"/>
      <name val="Times New Roman"/>
      <family val="1"/>
      <charset val="204"/>
    </font>
    <font>
      <b/>
      <sz val="10"/>
      <color theme="1"/>
      <name val="Times New Roman"/>
      <family val="1"/>
      <charset val="204"/>
    </font>
    <font>
      <sz val="10"/>
      <color rgb="FF000000"/>
      <name val="Times New Roman"/>
      <family val="1"/>
      <charset val="204"/>
    </font>
    <font>
      <vertAlign val="superscript"/>
      <sz val="10"/>
      <color theme="1"/>
      <name val="Times New Roman"/>
      <family val="1"/>
      <charset val="204"/>
    </font>
    <font>
      <sz val="10"/>
      <name val="Times New Roman"/>
      <family val="1"/>
      <charset val="204"/>
    </font>
    <font>
      <sz val="11"/>
      <color rgb="FF000000"/>
      <name val="Times New Roman"/>
      <family val="1"/>
      <charset val="204"/>
    </font>
    <font>
      <sz val="8"/>
      <color theme="1"/>
      <name val="Times New Roman"/>
      <family val="1"/>
      <charset val="204"/>
    </font>
    <font>
      <sz val="9"/>
      <color theme="1"/>
      <name val="Times New Roman"/>
      <family val="1"/>
      <charset val="204"/>
    </font>
    <font>
      <sz val="9"/>
      <color rgb="FF5B5E5F"/>
      <name val="Times New Roman"/>
      <family val="1"/>
      <charset val="204"/>
    </font>
    <font>
      <b/>
      <sz val="12"/>
      <color theme="1"/>
      <name val="Calibri"/>
      <family val="2"/>
      <charset val="204"/>
      <scheme val="minor"/>
    </font>
    <font>
      <sz val="10"/>
      <color rgb="FF000000"/>
      <name val="Calibri"/>
      <family val="2"/>
      <charset val="204"/>
      <scheme val="minor"/>
    </font>
    <font>
      <sz val="10"/>
      <name val="Arial"/>
      <family val="2"/>
      <charset val="204"/>
    </font>
    <font>
      <sz val="11"/>
      <color indexed="8"/>
      <name val="Times New Roman"/>
      <family val="1"/>
      <charset val="204"/>
    </font>
    <font>
      <b/>
      <sz val="8"/>
      <color theme="1"/>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s>
  <cellStyleXfs count="2">
    <xf numFmtId="0" fontId="0" fillId="0" borderId="0"/>
    <xf numFmtId="0" fontId="30" fillId="0" borderId="0"/>
  </cellStyleXfs>
  <cellXfs count="144">
    <xf numFmtId="0" fontId="0" fillId="0" borderId="0" xfId="0"/>
    <xf numFmtId="0" fontId="7" fillId="0" borderId="0" xfId="0" applyFont="1"/>
    <xf numFmtId="0" fontId="2" fillId="0" borderId="0" xfId="0" applyFont="1" applyAlignment="1">
      <alignment horizontal="right" vertical="top" wrapText="1"/>
    </xf>
    <xf numFmtId="0" fontId="2" fillId="0" borderId="0" xfId="0" applyFont="1"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top"/>
    </xf>
    <xf numFmtId="0" fontId="4" fillId="0" borderId="1" xfId="0" applyFont="1" applyBorder="1" applyAlignment="1">
      <alignment horizontal="center" vertical="center" wrapText="1"/>
    </xf>
    <xf numFmtId="0" fontId="4" fillId="0" borderId="1" xfId="0" applyFont="1" applyBorder="1" applyAlignment="1">
      <alignment horizontal="center" vertical="top"/>
    </xf>
    <xf numFmtId="0" fontId="4" fillId="0" borderId="1" xfId="0" applyFont="1" applyBorder="1" applyAlignment="1">
      <alignment horizontal="justify"/>
    </xf>
    <xf numFmtId="0" fontId="0" fillId="0" borderId="1" xfId="0" applyBorder="1" applyAlignment="1">
      <alignment vertical="top"/>
    </xf>
    <xf numFmtId="0" fontId="0" fillId="0" borderId="1" xfId="0" applyBorder="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justify" vertical="top"/>
    </xf>
    <xf numFmtId="0" fontId="6" fillId="0" borderId="1" xfId="0" applyFont="1" applyBorder="1" applyAlignment="1">
      <alignment horizontal="justify" vertical="top"/>
    </xf>
    <xf numFmtId="0" fontId="4" fillId="0" borderId="1" xfId="0" applyFont="1" applyFill="1" applyBorder="1" applyAlignment="1">
      <alignment horizontal="center" vertical="top"/>
    </xf>
    <xf numFmtId="0" fontId="4" fillId="0" borderId="1" xfId="0" applyFont="1" applyFill="1" applyBorder="1" applyAlignment="1">
      <alignment horizontal="justify"/>
    </xf>
    <xf numFmtId="0" fontId="5" fillId="0" borderId="1" xfId="0" applyFont="1" applyFill="1" applyBorder="1" applyAlignment="1">
      <alignment horizontal="center" vertical="top"/>
    </xf>
    <xf numFmtId="0" fontId="5" fillId="0" borderId="1" xfId="0" applyFont="1" applyFill="1" applyBorder="1" applyAlignment="1">
      <alignment horizontal="justify"/>
    </xf>
    <xf numFmtId="0" fontId="4" fillId="0" borderId="1" xfId="0" applyFont="1" applyBorder="1" applyAlignment="1">
      <alignment horizontal="justify" vertical="top"/>
    </xf>
    <xf numFmtId="0" fontId="8" fillId="0" borderId="1" xfId="0" applyFont="1" applyBorder="1" applyAlignment="1">
      <alignment horizontal="justify" vertical="top"/>
    </xf>
    <xf numFmtId="0" fontId="4" fillId="0" borderId="1" xfId="0" applyFont="1" applyBorder="1" applyAlignment="1">
      <alignment horizontal="justify"/>
    </xf>
    <xf numFmtId="0" fontId="2" fillId="0" borderId="0" xfId="0" applyFont="1" applyAlignment="1">
      <alignment horizontal="right" vertical="top" wrapText="1"/>
    </xf>
    <xf numFmtId="0" fontId="10" fillId="0" borderId="4" xfId="0" applyFont="1" applyBorder="1" applyAlignment="1">
      <alignment horizontal="center" vertical="top" wrapText="1"/>
    </xf>
    <xf numFmtId="0" fontId="10" fillId="0" borderId="3" xfId="0" applyFont="1" applyBorder="1" applyAlignment="1">
      <alignment horizontal="center" vertical="top"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0" xfId="0" applyAlignment="1">
      <alignment vertical="top"/>
    </xf>
    <xf numFmtId="164" fontId="4" fillId="0" borderId="1"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0" fillId="0" borderId="1" xfId="0" applyNumberFormat="1" applyBorder="1" applyAlignment="1">
      <alignment horizontal="center" vertical="center"/>
    </xf>
    <xf numFmtId="164" fontId="0" fillId="0" borderId="1" xfId="0" applyNumberFormat="1" applyBorder="1"/>
    <xf numFmtId="164" fontId="4" fillId="0" borderId="1" xfId="0" applyNumberFormat="1" applyFont="1" applyBorder="1" applyAlignment="1">
      <alignment horizontal="center" vertical="center" wrapText="1"/>
    </xf>
    <xf numFmtId="164" fontId="4"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wrapText="1"/>
    </xf>
    <xf numFmtId="164" fontId="1" fillId="0" borderId="1" xfId="0" applyNumberFormat="1" applyFont="1" applyBorder="1" applyAlignment="1">
      <alignment horizontal="center"/>
    </xf>
    <xf numFmtId="164" fontId="9" fillId="0"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xf>
    <xf numFmtId="164" fontId="5" fillId="0" borderId="1" xfId="0" applyNumberFormat="1" applyFont="1" applyFill="1" applyBorder="1" applyAlignment="1">
      <alignment horizontal="center" vertical="center" wrapText="1"/>
    </xf>
    <xf numFmtId="0" fontId="14" fillId="0" borderId="1" xfId="0" applyFont="1" applyBorder="1" applyAlignment="1">
      <alignment horizontal="justify"/>
    </xf>
    <xf numFmtId="0" fontId="21" fillId="0" borderId="1" xfId="0" applyFont="1" applyBorder="1" applyAlignment="1">
      <alignment horizontal="justify"/>
    </xf>
    <xf numFmtId="0" fontId="21" fillId="0" borderId="1" xfId="0" applyFont="1" applyBorder="1" applyAlignment="1">
      <alignment horizontal="justify" vertical="top"/>
    </xf>
    <xf numFmtId="0" fontId="12" fillId="0" borderId="1" xfId="0" applyFont="1" applyBorder="1" applyAlignment="1">
      <alignment horizontal="justify"/>
    </xf>
    <xf numFmtId="0" fontId="16" fillId="0" borderId="1" xfId="0" applyFont="1" applyBorder="1" applyAlignment="1">
      <alignment horizontal="justify" vertical="top"/>
    </xf>
    <xf numFmtId="0" fontId="16" fillId="0" borderId="1" xfId="0" applyFont="1" applyBorder="1" applyAlignment="1">
      <alignment horizontal="justify"/>
    </xf>
    <xf numFmtId="0" fontId="12" fillId="0" borderId="1" xfId="0" applyFont="1" applyFill="1" applyBorder="1" applyAlignment="1">
      <alignment horizontal="justify"/>
    </xf>
    <xf numFmtId="0" fontId="15" fillId="0" borderId="1" xfId="0" applyFont="1" applyBorder="1" applyAlignment="1">
      <alignment horizontal="center" vertical="center"/>
    </xf>
    <xf numFmtId="0" fontId="21" fillId="0" borderId="1" xfId="0" applyFont="1" applyFill="1" applyBorder="1" applyAlignment="1">
      <alignment horizontal="justify"/>
    </xf>
    <xf numFmtId="0" fontId="21" fillId="0" borderId="1" xfId="0" applyFont="1" applyFill="1" applyBorder="1" applyAlignment="1">
      <alignment horizontal="justify" vertical="top"/>
    </xf>
    <xf numFmtId="0" fontId="4" fillId="0" borderId="5" xfId="0" applyFont="1" applyBorder="1" applyAlignment="1">
      <alignment horizontal="center" vertical="top"/>
    </xf>
    <xf numFmtId="0" fontId="4" fillId="0" borderId="5" xfId="0" applyFont="1" applyBorder="1" applyAlignment="1">
      <alignment horizontal="justify" vertical="top"/>
    </xf>
    <xf numFmtId="164" fontId="4" fillId="0" borderId="5" xfId="0" applyNumberFormat="1" applyFont="1" applyBorder="1" applyAlignment="1">
      <alignment horizontal="center" vertical="center" wrapText="1"/>
    </xf>
    <xf numFmtId="0" fontId="0" fillId="0" borderId="1" xfId="0" applyBorder="1"/>
    <xf numFmtId="0" fontId="24" fillId="0" borderId="1" xfId="0" applyFont="1" applyBorder="1"/>
    <xf numFmtId="0" fontId="11" fillId="0" borderId="1" xfId="0" applyFont="1" applyBorder="1" applyAlignment="1">
      <alignment horizontal="center" vertical="top" wrapText="1"/>
    </xf>
    <xf numFmtId="0" fontId="21" fillId="0" borderId="1" xfId="0" applyFont="1" applyBorder="1" applyAlignment="1">
      <alignment horizontal="justify" vertical="top" wrapText="1"/>
    </xf>
    <xf numFmtId="0" fontId="20" fillId="0" borderId="1" xfId="0" applyFont="1" applyBorder="1" applyAlignment="1">
      <alignment horizontal="justify" vertical="top"/>
    </xf>
    <xf numFmtId="0" fontId="16" fillId="0" borderId="1" xfId="0" applyFont="1" applyFill="1" applyBorder="1" applyAlignment="1">
      <alignment horizontal="justify" vertical="top"/>
    </xf>
    <xf numFmtId="0" fontId="21" fillId="0" borderId="1" xfId="0" applyFont="1" applyBorder="1" applyAlignment="1">
      <alignment horizontal="justify" wrapText="1"/>
    </xf>
    <xf numFmtId="0" fontId="21" fillId="0" borderId="1" xfId="0" applyFont="1" applyFill="1" applyBorder="1" applyAlignment="1">
      <alignment vertical="top" wrapText="1"/>
    </xf>
    <xf numFmtId="0" fontId="21" fillId="0" borderId="1" xfId="0" applyFont="1" applyBorder="1" applyAlignment="1">
      <alignment vertical="top" wrapText="1"/>
    </xf>
    <xf numFmtId="0" fontId="15" fillId="0" borderId="1" xfId="0" applyFont="1" applyBorder="1" applyAlignment="1">
      <alignment horizontal="center" vertical="top"/>
    </xf>
    <xf numFmtId="2" fontId="5" fillId="0" borderId="1" xfId="0" applyNumberFormat="1" applyFont="1" applyBorder="1" applyAlignment="1">
      <alignment horizontal="center" vertical="center"/>
    </xf>
    <xf numFmtId="0" fontId="14" fillId="0" borderId="1" xfId="0" applyFont="1" applyBorder="1" applyAlignment="1">
      <alignment horizontal="justify" vertical="top"/>
    </xf>
    <xf numFmtId="164" fontId="0" fillId="0" borderId="1" xfId="0" applyNumberFormat="1" applyFont="1" applyBorder="1" applyAlignment="1">
      <alignment horizontal="center"/>
    </xf>
    <xf numFmtId="0" fontId="0" fillId="0" borderId="1" xfId="0" applyBorder="1" applyAlignment="1">
      <alignment horizontal="center" vertical="center"/>
    </xf>
    <xf numFmtId="0" fontId="26" fillId="0" borderId="1" xfId="0" applyFont="1" applyBorder="1" applyAlignment="1">
      <alignment horizontal="justify" vertical="top"/>
    </xf>
    <xf numFmtId="2" fontId="27" fillId="0" borderId="0" xfId="0" applyNumberFormat="1" applyFont="1" applyAlignment="1">
      <alignment horizontal="left" vertical="top" wrapText="1"/>
    </xf>
    <xf numFmtId="0" fontId="25" fillId="0" borderId="1" xfId="0" applyFont="1" applyBorder="1" applyAlignment="1">
      <alignment horizontal="left" vertical="top" wrapText="1"/>
    </xf>
    <xf numFmtId="0" fontId="26" fillId="0" borderId="1" xfId="0" applyFont="1" applyBorder="1" applyAlignment="1">
      <alignment horizontal="justify" vertical="center"/>
    </xf>
    <xf numFmtId="164" fontId="1" fillId="0" borderId="5" xfId="0" applyNumberFormat="1" applyFont="1" applyBorder="1" applyAlignment="1">
      <alignment horizontal="center" vertical="center"/>
    </xf>
    <xf numFmtId="0" fontId="0" fillId="0" borderId="0" xfId="0" applyAlignment="1">
      <alignment wrapText="1"/>
    </xf>
    <xf numFmtId="0" fontId="24" fillId="0" borderId="1" xfId="0" applyFont="1" applyBorder="1" applyAlignment="1">
      <alignment horizontal="center" vertical="top"/>
    </xf>
    <xf numFmtId="0" fontId="29" fillId="0" borderId="1" xfId="0" applyFont="1" applyBorder="1" applyAlignment="1">
      <alignment horizontal="justify"/>
    </xf>
    <xf numFmtId="3" fontId="0" fillId="0" borderId="1" xfId="0" applyNumberFormat="1" applyFont="1" applyFill="1" applyBorder="1" applyAlignment="1">
      <alignment vertical="top" wrapText="1"/>
    </xf>
    <xf numFmtId="0" fontId="16" fillId="0" borderId="1" xfId="0" applyFont="1" applyFill="1" applyBorder="1" applyAlignment="1">
      <alignment horizontal="left" vertical="top" wrapText="1"/>
    </xf>
    <xf numFmtId="0" fontId="16" fillId="0" borderId="6" xfId="0" applyFont="1" applyFill="1" applyBorder="1" applyAlignment="1">
      <alignment horizontal="justify" vertical="top" wrapText="1"/>
    </xf>
    <xf numFmtId="0" fontId="16" fillId="0" borderId="0" xfId="0" applyFont="1" applyFill="1" applyAlignment="1">
      <alignment vertical="top" wrapText="1"/>
    </xf>
    <xf numFmtId="49" fontId="31" fillId="0" borderId="1" xfId="1" applyNumberFormat="1" applyFont="1" applyFill="1" applyBorder="1" applyAlignment="1">
      <alignment vertical="center" wrapText="1"/>
    </xf>
    <xf numFmtId="0" fontId="0" fillId="0" borderId="5" xfId="0" applyBorder="1" applyAlignment="1">
      <alignment horizontal="center" vertical="top"/>
    </xf>
    <xf numFmtId="0" fontId="16" fillId="0" borderId="5" xfId="0" applyFont="1" applyFill="1" applyBorder="1" applyAlignment="1">
      <alignment horizontal="justify" vertical="top"/>
    </xf>
    <xf numFmtId="164" fontId="5" fillId="0" borderId="5" xfId="0" applyNumberFormat="1" applyFont="1" applyBorder="1" applyAlignment="1">
      <alignment horizontal="center" vertical="center" wrapText="1"/>
    </xf>
    <xf numFmtId="0" fontId="0" fillId="0" borderId="5" xfId="0" applyBorder="1" applyAlignment="1">
      <alignment horizontal="center" vertical="center"/>
    </xf>
    <xf numFmtId="0" fontId="0" fillId="0" borderId="5" xfId="0" applyBorder="1"/>
    <xf numFmtId="164" fontId="0" fillId="0" borderId="5" xfId="0" applyNumberFormat="1" applyBorder="1"/>
    <xf numFmtId="164" fontId="0" fillId="0" borderId="1" xfId="0" applyNumberFormat="1" applyBorder="1" applyAlignment="1">
      <alignment vertical="center"/>
    </xf>
    <xf numFmtId="0" fontId="16" fillId="0" borderId="1" xfId="0" applyFont="1" applyFill="1" applyBorder="1" applyAlignment="1">
      <alignment vertical="top" wrapText="1"/>
    </xf>
    <xf numFmtId="0" fontId="23" fillId="0" borderId="1" xfId="0" applyFont="1" applyFill="1" applyBorder="1" applyAlignment="1">
      <alignment horizontal="justify" vertical="top"/>
    </xf>
    <xf numFmtId="0" fontId="23" fillId="0" borderId="12" xfId="0" applyNumberFormat="1" applyFont="1" applyFill="1" applyBorder="1" applyAlignment="1" applyProtection="1">
      <alignment horizontal="left" vertical="top" wrapText="1"/>
      <protection hidden="1"/>
    </xf>
    <xf numFmtId="4" fontId="23" fillId="0" borderId="1" xfId="0" applyNumberFormat="1" applyFont="1" applyFill="1" applyBorder="1" applyAlignment="1">
      <alignment vertical="center" wrapText="1"/>
    </xf>
    <xf numFmtId="0" fontId="0" fillId="0" borderId="1" xfId="0" applyBorder="1" applyAlignment="1">
      <alignment vertical="center"/>
    </xf>
    <xf numFmtId="0" fontId="16" fillId="0" borderId="0" xfId="0" applyFont="1" applyFill="1" applyAlignment="1">
      <alignment horizontal="justify" vertical="top" wrapText="1"/>
    </xf>
    <xf numFmtId="164" fontId="0" fillId="0" borderId="1" xfId="0" applyNumberFormat="1" applyFont="1" applyBorder="1" applyAlignment="1">
      <alignment horizontal="center" vertical="center"/>
    </xf>
    <xf numFmtId="164" fontId="0" fillId="0" borderId="1" xfId="0" applyNumberFormat="1" applyFill="1" applyBorder="1" applyAlignment="1">
      <alignment horizontal="center" vertical="center"/>
    </xf>
    <xf numFmtId="0" fontId="19"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11" fillId="0" borderId="1" xfId="0" applyFont="1" applyBorder="1" applyAlignment="1">
      <alignment horizontal="center" vertical="top"/>
    </xf>
    <xf numFmtId="0" fontId="32" fillId="0" borderId="1" xfId="0" applyFont="1" applyBorder="1" applyAlignment="1">
      <alignment horizontal="left" vertical="top" wrapText="1"/>
    </xf>
    <xf numFmtId="0" fontId="0" fillId="0" borderId="6" xfId="0" applyFill="1" applyBorder="1" applyAlignment="1">
      <alignment horizontal="right" vertical="center"/>
    </xf>
    <xf numFmtId="0" fontId="23" fillId="0" borderId="1" xfId="0" applyFont="1" applyFill="1" applyBorder="1" applyAlignment="1">
      <alignment vertical="top" wrapText="1"/>
    </xf>
    <xf numFmtId="0" fontId="12" fillId="0" borderId="1" xfId="0" applyFont="1" applyBorder="1" applyAlignment="1">
      <alignment vertical="top" wrapText="1"/>
    </xf>
    <xf numFmtId="164" fontId="1" fillId="0" borderId="1" xfId="0" applyNumberFormat="1" applyFont="1" applyBorder="1" applyAlignment="1">
      <alignment vertical="center"/>
    </xf>
    <xf numFmtId="0" fontId="16" fillId="0" borderId="1" xfId="0" applyFont="1" applyBorder="1" applyAlignment="1">
      <alignment horizontal="center" vertical="center"/>
    </xf>
    <xf numFmtId="0" fontId="21" fillId="0" borderId="1" xfId="0" applyFont="1" applyFill="1" applyBorder="1" applyAlignment="1">
      <alignment horizontal="center" vertical="center"/>
    </xf>
    <xf numFmtId="0" fontId="16" fillId="0" borderId="5" xfId="0" applyFont="1" applyBorder="1" applyAlignment="1">
      <alignment horizontal="center" vertical="center"/>
    </xf>
    <xf numFmtId="0" fontId="21" fillId="0" borderId="10" xfId="0" applyFont="1" applyBorder="1" applyAlignment="1">
      <alignment horizontal="center" vertical="top" wrapText="1"/>
    </xf>
    <xf numFmtId="0" fontId="21" fillId="0" borderId="11" xfId="0" applyFont="1" applyBorder="1" applyAlignment="1">
      <alignment horizontal="center" vertical="top"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16" fillId="0" borderId="0" xfId="0" applyFont="1" applyAlignment="1">
      <alignment horizontal="center" vertical="top" wrapText="1"/>
    </xf>
    <xf numFmtId="0" fontId="21" fillId="0" borderId="1" xfId="0" applyFont="1" applyBorder="1" applyAlignment="1">
      <alignment horizontal="center"/>
    </xf>
    <xf numFmtId="0" fontId="16" fillId="0" borderId="1" xfId="0" applyFont="1" applyBorder="1" applyAlignment="1">
      <alignment horizontal="center" vertical="top"/>
    </xf>
    <xf numFmtId="0" fontId="21" fillId="0" borderId="1" xfId="0" applyFont="1" applyFill="1" applyBorder="1" applyAlignment="1">
      <alignment horizontal="center"/>
    </xf>
    <xf numFmtId="0" fontId="21" fillId="0" borderId="1" xfId="0" applyFont="1" applyBorder="1" applyAlignment="1">
      <alignment horizontal="center" vertical="top"/>
    </xf>
    <xf numFmtId="0" fontId="16" fillId="0" borderId="0" xfId="0" applyFont="1" applyAlignment="1">
      <alignment horizontal="center"/>
    </xf>
    <xf numFmtId="0" fontId="21" fillId="0" borderId="1" xfId="0" applyFont="1" applyBorder="1" applyAlignment="1">
      <alignment horizontal="center" vertical="top" wrapText="1"/>
    </xf>
    <xf numFmtId="0" fontId="16" fillId="0" borderId="0" xfId="0" applyFont="1" applyBorder="1" applyAlignment="1">
      <alignment horizontal="center" vertical="center" wrapText="1"/>
    </xf>
    <xf numFmtId="0" fontId="10" fillId="0" borderId="9" xfId="0" applyFont="1" applyFill="1" applyBorder="1" applyAlignment="1">
      <alignment horizontal="left" vertical="center" wrapText="1"/>
    </xf>
    <xf numFmtId="0" fontId="0" fillId="0" borderId="9" xfId="0" applyBorder="1" applyAlignment="1">
      <alignment vertical="center" wrapText="1"/>
    </xf>
    <xf numFmtId="0" fontId="0" fillId="0" borderId="0" xfId="0" applyAlignment="1">
      <alignment horizontal="justify" vertical="top" wrapText="1"/>
    </xf>
    <xf numFmtId="0" fontId="0" fillId="0" borderId="0" xfId="0" applyAlignment="1">
      <alignment vertical="top" wrapText="1"/>
    </xf>
    <xf numFmtId="0" fontId="28" fillId="0" borderId="9" xfId="0" applyFont="1" applyBorder="1" applyAlignment="1">
      <alignment horizontal="left" vertical="center" wrapText="1"/>
    </xf>
    <xf numFmtId="0" fontId="28" fillId="0" borderId="9" xfId="0" applyFont="1" applyBorder="1" applyAlignment="1">
      <alignment horizontal="left" wrapText="1"/>
    </xf>
    <xf numFmtId="0" fontId="0" fillId="0" borderId="0" xfId="0" applyAlignment="1">
      <alignment horizontal="left" vertical="center" wrapText="1"/>
    </xf>
    <xf numFmtId="0" fontId="0" fillId="0" borderId="0" xfId="0" applyAlignment="1">
      <alignment horizontal="left" wrapText="1"/>
    </xf>
    <xf numFmtId="0" fontId="19" fillId="0" borderId="3"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4" xfId="0" applyFont="1" applyBorder="1" applyAlignment="1">
      <alignment horizontal="center" vertical="center" wrapText="1"/>
    </xf>
    <xf numFmtId="0" fontId="4" fillId="0" borderId="1" xfId="0" applyFont="1" applyBorder="1" applyAlignment="1">
      <alignment horizontal="justify"/>
    </xf>
    <xf numFmtId="0" fontId="8" fillId="0" borderId="3" xfId="0" applyFont="1" applyBorder="1" applyAlignment="1">
      <alignment horizontal="center" vertical="top" wrapText="1"/>
    </xf>
    <xf numFmtId="0" fontId="18" fillId="0" borderId="8" xfId="0" applyFont="1" applyBorder="1" applyAlignment="1">
      <alignment wrapText="1"/>
    </xf>
    <xf numFmtId="0" fontId="18" fillId="0" borderId="4" xfId="0" applyFont="1" applyBorder="1" applyAlignment="1">
      <alignment wrapText="1"/>
    </xf>
    <xf numFmtId="0" fontId="20"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2" xfId="0" applyBorder="1" applyAlignment="1">
      <alignment vertical="center"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12" fillId="0" borderId="5" xfId="0" applyFont="1" applyBorder="1" applyAlignment="1">
      <alignment horizontal="center" vertical="top" wrapText="1"/>
    </xf>
    <xf numFmtId="0" fontId="12" fillId="0" borderId="7" xfId="0" applyFont="1" applyBorder="1" applyAlignment="1">
      <alignment horizontal="center" vertical="top" wrapText="1"/>
    </xf>
    <xf numFmtId="0" fontId="13" fillId="0" borderId="6" xfId="0" applyFont="1" applyBorder="1" applyAlignment="1">
      <alignment horizontal="center" wrapText="1"/>
    </xf>
    <xf numFmtId="0" fontId="11" fillId="0" borderId="3" xfId="0" applyFont="1" applyBorder="1" applyAlignment="1">
      <alignment horizontal="center" vertical="top" wrapText="1"/>
    </xf>
    <xf numFmtId="0" fontId="15" fillId="0" borderId="8" xfId="0" applyFont="1" applyBorder="1" applyAlignment="1">
      <alignment horizontal="center" wrapText="1"/>
    </xf>
    <xf numFmtId="0" fontId="15" fillId="0" borderId="4" xfId="0" applyFont="1" applyBorder="1" applyAlignment="1">
      <alignment horizont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31"/>
  <sheetViews>
    <sheetView tabSelected="1" view="pageBreakPreview" zoomScaleSheetLayoutView="100" workbookViewId="0">
      <pane xSplit="2" ySplit="7" topLeftCell="C122" activePane="bottomRight" state="frozen"/>
      <selection pane="topRight" activeCell="D1" sqref="D1"/>
      <selection pane="bottomLeft" activeCell="A11" sqref="A11"/>
      <selection pane="bottomRight" activeCell="A108" sqref="A108"/>
    </sheetView>
  </sheetViews>
  <sheetFormatPr defaultRowHeight="32.1" customHeight="1"/>
  <cols>
    <col min="1" max="1" width="22.85546875" customWidth="1"/>
    <col min="2" max="2" width="42.42578125" customWidth="1"/>
    <col min="3" max="3" width="5.5703125" style="113" customWidth="1"/>
    <col min="4" max="4" width="15" customWidth="1"/>
    <col min="5" max="5" width="11.140625" style="4" customWidth="1"/>
    <col min="6" max="6" width="11.28515625" style="4" customWidth="1"/>
    <col min="7" max="7" width="11.140625" customWidth="1"/>
    <col min="8" max="8" width="11.42578125" customWidth="1"/>
    <col min="9" max="9" width="11.140625" customWidth="1"/>
    <col min="10" max="10" width="10.140625" customWidth="1"/>
    <col min="11" max="11" width="9.5703125" customWidth="1"/>
  </cols>
  <sheetData>
    <row r="1" spans="1:12" ht="32.1" hidden="1" customHeight="1">
      <c r="A1" s="2"/>
      <c r="B1" s="2"/>
      <c r="C1" s="108"/>
      <c r="D1" s="21"/>
      <c r="E1" s="3"/>
      <c r="F1" s="3"/>
    </row>
    <row r="2" spans="1:12" ht="37.5" customHeight="1">
      <c r="A2" s="133" t="s">
        <v>236</v>
      </c>
      <c r="B2" s="133"/>
      <c r="C2" s="133"/>
      <c r="D2" s="133"/>
      <c r="E2" s="133"/>
      <c r="F2" s="133"/>
      <c r="G2" s="134"/>
      <c r="H2" s="134"/>
      <c r="I2" s="134"/>
      <c r="J2" s="134"/>
      <c r="K2" s="134"/>
      <c r="L2" s="70"/>
    </row>
    <row r="3" spans="1:12" ht="32.1" hidden="1" customHeight="1">
      <c r="A3" s="134"/>
      <c r="B3" s="134"/>
      <c r="C3" s="134"/>
      <c r="D3" s="134"/>
      <c r="E3" s="134"/>
      <c r="F3" s="134"/>
      <c r="G3" s="134"/>
      <c r="H3" s="134"/>
      <c r="I3" s="134"/>
      <c r="J3" s="134"/>
      <c r="K3" s="134"/>
    </row>
    <row r="4" spans="1:12" ht="23.25" customHeight="1">
      <c r="A4" s="135"/>
      <c r="B4" s="135"/>
      <c r="C4" s="135"/>
      <c r="D4" s="135"/>
      <c r="E4" s="135"/>
      <c r="F4" s="135"/>
      <c r="G4" s="135"/>
      <c r="H4" s="135"/>
      <c r="I4" s="135"/>
      <c r="J4" s="135"/>
      <c r="K4" s="135"/>
    </row>
    <row r="5" spans="1:12" ht="18.75" customHeight="1">
      <c r="A5" s="136" t="s">
        <v>147</v>
      </c>
      <c r="B5" s="137"/>
      <c r="C5" s="104"/>
      <c r="D5" s="138" t="s">
        <v>150</v>
      </c>
      <c r="E5" s="128" t="s">
        <v>154</v>
      </c>
      <c r="F5" s="129"/>
      <c r="G5" s="129"/>
      <c r="H5" s="129"/>
      <c r="I5" s="129"/>
      <c r="J5" s="129"/>
      <c r="K5" s="130"/>
    </row>
    <row r="6" spans="1:12" ht="18.75" customHeight="1">
      <c r="A6" s="23"/>
      <c r="B6" s="22"/>
      <c r="C6" s="105"/>
      <c r="D6" s="139"/>
      <c r="E6" s="141" t="s">
        <v>151</v>
      </c>
      <c r="F6" s="142"/>
      <c r="G6" s="143"/>
      <c r="H6" s="131" t="s">
        <v>152</v>
      </c>
      <c r="I6" s="124" t="s">
        <v>153</v>
      </c>
      <c r="J6" s="125"/>
      <c r="K6" s="126"/>
    </row>
    <row r="7" spans="1:12" ht="86.25" customHeight="1">
      <c r="A7" s="6" t="s">
        <v>149</v>
      </c>
      <c r="B7" s="6" t="s">
        <v>148</v>
      </c>
      <c r="C7" s="106" t="s">
        <v>159</v>
      </c>
      <c r="D7" s="140"/>
      <c r="E7" s="24" t="s">
        <v>237</v>
      </c>
      <c r="F7" s="24" t="s">
        <v>238</v>
      </c>
      <c r="G7" s="24" t="s">
        <v>239</v>
      </c>
      <c r="H7" s="132"/>
      <c r="I7" s="25" t="s">
        <v>240</v>
      </c>
      <c r="J7" s="25" t="s">
        <v>215</v>
      </c>
      <c r="K7" s="25" t="s">
        <v>241</v>
      </c>
    </row>
    <row r="8" spans="1:12" ht="17.25" customHeight="1">
      <c r="A8" s="7" t="s">
        <v>0</v>
      </c>
      <c r="B8" s="20" t="s">
        <v>160</v>
      </c>
      <c r="C8" s="109"/>
      <c r="D8" s="20"/>
      <c r="E8" s="27">
        <f t="shared" ref="E8:K8" si="0">E9+E31</f>
        <v>118505.90000000001</v>
      </c>
      <c r="F8" s="27">
        <f t="shared" si="0"/>
        <v>144938.90000000002</v>
      </c>
      <c r="G8" s="27">
        <f t="shared" si="0"/>
        <v>61994.200000000004</v>
      </c>
      <c r="H8" s="27">
        <f t="shared" si="0"/>
        <v>144938.90000000002</v>
      </c>
      <c r="I8" s="27">
        <f t="shared" si="0"/>
        <v>120594.8</v>
      </c>
      <c r="J8" s="27">
        <f t="shared" si="0"/>
        <v>127541.2</v>
      </c>
      <c r="K8" s="27">
        <f t="shared" si="0"/>
        <v>134298.5</v>
      </c>
    </row>
    <row r="9" spans="1:12" ht="17.25" customHeight="1">
      <c r="A9" s="9"/>
      <c r="B9" s="8" t="s">
        <v>1</v>
      </c>
      <c r="C9" s="109"/>
      <c r="D9" s="20"/>
      <c r="E9" s="27">
        <f>E10+E16+E21+E30+E27</f>
        <v>108893.6</v>
      </c>
      <c r="F9" s="27">
        <f t="shared" ref="F9:K9" si="1">F10+F16+F21+F30+F27</f>
        <v>111605.70000000001</v>
      </c>
      <c r="G9" s="27">
        <f t="shared" si="1"/>
        <v>58747.700000000004</v>
      </c>
      <c r="H9" s="27">
        <f t="shared" si="1"/>
        <v>111605.70000000001</v>
      </c>
      <c r="I9" s="27">
        <f t="shared" si="1"/>
        <v>110044.7</v>
      </c>
      <c r="J9" s="27">
        <f t="shared" si="1"/>
        <v>117136.4</v>
      </c>
      <c r="K9" s="27">
        <f t="shared" si="1"/>
        <v>123883.7</v>
      </c>
    </row>
    <row r="10" spans="1:12" ht="18" customHeight="1">
      <c r="A10" s="7" t="s">
        <v>2</v>
      </c>
      <c r="B10" s="18" t="s">
        <v>3</v>
      </c>
      <c r="C10" s="109"/>
      <c r="D10" s="20"/>
      <c r="E10" s="27">
        <f>E11+E12+E13+E14</f>
        <v>60877.4</v>
      </c>
      <c r="F10" s="27">
        <f>F11+F12+F13+F14+F15</f>
        <v>61685.30000000001</v>
      </c>
      <c r="G10" s="27">
        <f>G11+G12+G13+G14+G15</f>
        <v>44031.200000000004</v>
      </c>
      <c r="H10" s="27">
        <f>H11+H12+H13+H14+H15</f>
        <v>61685.30000000001</v>
      </c>
      <c r="I10" s="27">
        <f>I11+I12+I13</f>
        <v>66585.5</v>
      </c>
      <c r="J10" s="27">
        <f t="shared" ref="J10:K10" si="2">J11+J12+J13</f>
        <v>72974.399999999994</v>
      </c>
      <c r="K10" s="27">
        <f t="shared" si="2"/>
        <v>79031.3</v>
      </c>
    </row>
    <row r="11" spans="1:12" ht="55.9" customHeight="1">
      <c r="A11" s="10" t="s">
        <v>4</v>
      </c>
      <c r="B11" s="42" t="s">
        <v>161</v>
      </c>
      <c r="C11" s="101">
        <v>182</v>
      </c>
      <c r="D11" s="45" t="s">
        <v>176</v>
      </c>
      <c r="E11" s="28">
        <v>60873.8</v>
      </c>
      <c r="F11" s="28">
        <v>60379.5</v>
      </c>
      <c r="G11" s="29">
        <v>42662.7</v>
      </c>
      <c r="H11" s="28">
        <v>60379.5</v>
      </c>
      <c r="I11" s="28">
        <v>66585.5</v>
      </c>
      <c r="J11" s="28">
        <v>72974.399999999994</v>
      </c>
      <c r="K11" s="29">
        <v>79031.3</v>
      </c>
    </row>
    <row r="12" spans="1:12" ht="40.9" customHeight="1">
      <c r="A12" s="10" t="s">
        <v>5</v>
      </c>
      <c r="B12" s="42" t="s">
        <v>6</v>
      </c>
      <c r="C12" s="101">
        <v>182</v>
      </c>
      <c r="D12" s="45" t="s">
        <v>176</v>
      </c>
      <c r="E12" s="28">
        <v>3.4</v>
      </c>
      <c r="F12" s="28">
        <v>139.30000000000001</v>
      </c>
      <c r="G12" s="29">
        <v>97.3</v>
      </c>
      <c r="H12" s="28">
        <v>139.30000000000001</v>
      </c>
      <c r="I12" s="28"/>
      <c r="J12" s="28"/>
      <c r="K12" s="29"/>
    </row>
    <row r="13" spans="1:12" ht="48.75" customHeight="1">
      <c r="A13" s="10" t="s">
        <v>7</v>
      </c>
      <c r="B13" s="42" t="s">
        <v>8</v>
      </c>
      <c r="C13" s="101">
        <v>182</v>
      </c>
      <c r="D13" s="45" t="s">
        <v>176</v>
      </c>
      <c r="E13" s="28">
        <v>0.2</v>
      </c>
      <c r="F13" s="28">
        <v>279.3</v>
      </c>
      <c r="G13" s="29">
        <v>280.10000000000002</v>
      </c>
      <c r="H13" s="28">
        <v>279.3</v>
      </c>
      <c r="I13" s="28"/>
      <c r="J13" s="28"/>
      <c r="K13" s="29"/>
    </row>
    <row r="14" spans="1:12" ht="57.6" customHeight="1">
      <c r="A14" s="10" t="s">
        <v>90</v>
      </c>
      <c r="B14" s="42" t="s">
        <v>91</v>
      </c>
      <c r="C14" s="101">
        <v>182</v>
      </c>
      <c r="D14" s="45" t="s">
        <v>176</v>
      </c>
      <c r="E14" s="28"/>
      <c r="F14" s="28">
        <v>816.9</v>
      </c>
      <c r="G14" s="29">
        <v>920.8</v>
      </c>
      <c r="H14" s="28">
        <v>816.9</v>
      </c>
      <c r="I14" s="28"/>
      <c r="J14" s="28"/>
      <c r="K14" s="30"/>
    </row>
    <row r="15" spans="1:12" ht="53.25" customHeight="1">
      <c r="A15" s="10" t="s">
        <v>232</v>
      </c>
      <c r="B15" s="88" t="s">
        <v>233</v>
      </c>
      <c r="C15" s="101">
        <v>182</v>
      </c>
      <c r="D15" s="45" t="s">
        <v>176</v>
      </c>
      <c r="E15" s="28"/>
      <c r="F15" s="28">
        <v>70.3</v>
      </c>
      <c r="G15" s="29">
        <v>70.3</v>
      </c>
      <c r="H15" s="28">
        <v>70.3</v>
      </c>
      <c r="I15" s="28"/>
      <c r="J15" s="28"/>
      <c r="K15" s="30"/>
    </row>
    <row r="16" spans="1:12" ht="17.25" customHeight="1">
      <c r="A16" s="11" t="s">
        <v>9</v>
      </c>
      <c r="B16" s="12" t="s">
        <v>10</v>
      </c>
      <c r="C16" s="110"/>
      <c r="D16" s="12"/>
      <c r="E16" s="27">
        <f t="shared" ref="E16" si="3">SUM(E17:E20)</f>
        <v>2453.6</v>
      </c>
      <c r="F16" s="27">
        <f t="shared" ref="F16:K16" si="4">SUM(F17:F20)</f>
        <v>2453.6</v>
      </c>
      <c r="G16" s="27">
        <f t="shared" si="4"/>
        <v>2110.6000000000004</v>
      </c>
      <c r="H16" s="27">
        <f t="shared" si="4"/>
        <v>2453.6</v>
      </c>
      <c r="I16" s="27">
        <f t="shared" si="4"/>
        <v>2809.7</v>
      </c>
      <c r="J16" s="27">
        <f t="shared" si="4"/>
        <v>2887.5</v>
      </c>
      <c r="K16" s="27">
        <f t="shared" si="4"/>
        <v>2954.2</v>
      </c>
    </row>
    <row r="17" spans="1:11" ht="44.25" customHeight="1">
      <c r="A17" s="10" t="s">
        <v>143</v>
      </c>
      <c r="B17" s="42" t="s">
        <v>11</v>
      </c>
      <c r="C17" s="101">
        <v>100</v>
      </c>
      <c r="D17" s="68" t="s">
        <v>182</v>
      </c>
      <c r="E17" s="28">
        <v>2453.6</v>
      </c>
      <c r="F17" s="28">
        <v>1109.4000000000001</v>
      </c>
      <c r="G17" s="28">
        <v>1032</v>
      </c>
      <c r="H17" s="28">
        <v>1109.4000000000001</v>
      </c>
      <c r="I17" s="28"/>
      <c r="J17" s="28"/>
      <c r="K17" s="28"/>
    </row>
    <row r="18" spans="1:11" ht="30.75" customHeight="1">
      <c r="A18" s="10" t="s">
        <v>144</v>
      </c>
      <c r="B18" s="42" t="s">
        <v>12</v>
      </c>
      <c r="C18" s="101">
        <v>100</v>
      </c>
      <c r="D18" s="68" t="s">
        <v>182</v>
      </c>
      <c r="E18" s="28"/>
      <c r="F18" s="28">
        <v>6.1</v>
      </c>
      <c r="G18" s="28">
        <v>5.8</v>
      </c>
      <c r="H18" s="28">
        <v>6.1</v>
      </c>
      <c r="I18" s="28"/>
      <c r="J18" s="28"/>
      <c r="K18" s="28"/>
    </row>
    <row r="19" spans="1:11" ht="30.75" customHeight="1">
      <c r="A19" s="10" t="s">
        <v>145</v>
      </c>
      <c r="B19" s="42" t="s">
        <v>13</v>
      </c>
      <c r="C19" s="101">
        <v>100</v>
      </c>
      <c r="D19" s="68" t="s">
        <v>182</v>
      </c>
      <c r="E19" s="28"/>
      <c r="F19" s="28">
        <v>1477.2</v>
      </c>
      <c r="G19" s="28">
        <v>1188</v>
      </c>
      <c r="H19" s="28">
        <v>1477.2</v>
      </c>
      <c r="I19" s="28"/>
      <c r="J19" s="28"/>
      <c r="K19" s="28"/>
    </row>
    <row r="20" spans="1:11" ht="24.75" customHeight="1">
      <c r="A20" s="10" t="s">
        <v>146</v>
      </c>
      <c r="B20" s="43" t="s">
        <v>14</v>
      </c>
      <c r="C20" s="101">
        <v>100</v>
      </c>
      <c r="D20" s="68" t="s">
        <v>182</v>
      </c>
      <c r="E20" s="28"/>
      <c r="F20" s="28">
        <v>-139.1</v>
      </c>
      <c r="G20" s="28">
        <v>-115.2</v>
      </c>
      <c r="H20" s="28">
        <v>-139.1</v>
      </c>
      <c r="I20" s="28">
        <v>2809.7</v>
      </c>
      <c r="J20" s="28">
        <v>2887.5</v>
      </c>
      <c r="K20" s="28">
        <v>2954.2</v>
      </c>
    </row>
    <row r="21" spans="1:11" ht="18" customHeight="1">
      <c r="A21" s="11" t="s">
        <v>15</v>
      </c>
      <c r="B21" s="12" t="s">
        <v>16</v>
      </c>
      <c r="C21" s="110"/>
      <c r="D21" s="12"/>
      <c r="E21" s="27">
        <f>E22+E24+E23+E25+E26</f>
        <v>5987.5</v>
      </c>
      <c r="F21" s="27">
        <f t="shared" ref="F21:K21" si="5">F22+F24+F23+F25+F26</f>
        <v>7891.7</v>
      </c>
      <c r="G21" s="27">
        <f t="shared" si="5"/>
        <v>6220.7</v>
      </c>
      <c r="H21" s="27">
        <f t="shared" si="5"/>
        <v>7891.7</v>
      </c>
      <c r="I21" s="27">
        <f t="shared" si="5"/>
        <v>5259.5</v>
      </c>
      <c r="J21" s="27">
        <f t="shared" si="5"/>
        <v>5382.5</v>
      </c>
      <c r="K21" s="27">
        <f t="shared" si="5"/>
        <v>5492.2</v>
      </c>
    </row>
    <row r="22" spans="1:11" ht="27" customHeight="1">
      <c r="A22" s="10" t="s">
        <v>17</v>
      </c>
      <c r="B22" s="42" t="s">
        <v>18</v>
      </c>
      <c r="C22" s="101">
        <v>182</v>
      </c>
      <c r="D22" s="45" t="s">
        <v>176</v>
      </c>
      <c r="E22" s="28">
        <v>350</v>
      </c>
      <c r="F22" s="28">
        <v>350</v>
      </c>
      <c r="G22" s="29">
        <v>100.2</v>
      </c>
      <c r="H22" s="28">
        <v>350</v>
      </c>
      <c r="I22" s="28">
        <v>50</v>
      </c>
      <c r="J22" s="28">
        <v>50</v>
      </c>
      <c r="K22" s="29"/>
    </row>
    <row r="23" spans="1:11" ht="37.5" hidden="1" customHeight="1">
      <c r="A23" s="10" t="s">
        <v>82</v>
      </c>
      <c r="B23" s="42" t="s">
        <v>83</v>
      </c>
      <c r="C23" s="101">
        <v>182</v>
      </c>
      <c r="D23" s="45" t="s">
        <v>176</v>
      </c>
      <c r="E23" s="28"/>
      <c r="F23" s="28"/>
      <c r="G23" s="29"/>
      <c r="H23" s="28"/>
      <c r="I23" s="28"/>
      <c r="J23" s="28"/>
      <c r="K23" s="29"/>
    </row>
    <row r="24" spans="1:11" ht="51" customHeight="1">
      <c r="A24" s="10" t="s">
        <v>19</v>
      </c>
      <c r="B24" s="42" t="s">
        <v>20</v>
      </c>
      <c r="C24" s="101">
        <v>182</v>
      </c>
      <c r="D24" s="45" t="s">
        <v>176</v>
      </c>
      <c r="E24" s="28">
        <v>3237.5</v>
      </c>
      <c r="F24" s="28">
        <v>5141.7</v>
      </c>
      <c r="G24" s="29">
        <v>4212.2</v>
      </c>
      <c r="H24" s="28">
        <v>5141.7</v>
      </c>
      <c r="I24" s="28">
        <v>2627.5</v>
      </c>
      <c r="J24" s="28">
        <v>2732.5</v>
      </c>
      <c r="K24" s="29">
        <v>2842.2</v>
      </c>
    </row>
    <row r="25" spans="1:11" ht="27.75" hidden="1" customHeight="1">
      <c r="A25" s="10" t="s">
        <v>93</v>
      </c>
      <c r="B25" s="42" t="s">
        <v>94</v>
      </c>
      <c r="C25" s="101"/>
      <c r="D25" s="45" t="s">
        <v>176</v>
      </c>
      <c r="E25" s="28"/>
      <c r="F25" s="28"/>
      <c r="G25" s="30"/>
      <c r="H25" s="28"/>
      <c r="I25" s="28"/>
      <c r="J25" s="28"/>
      <c r="K25" s="30"/>
    </row>
    <row r="26" spans="1:11" ht="29.25" customHeight="1">
      <c r="A26" s="11" t="s">
        <v>102</v>
      </c>
      <c r="B26" s="55" t="s">
        <v>101</v>
      </c>
      <c r="C26" s="101">
        <v>182</v>
      </c>
      <c r="D26" s="93" t="s">
        <v>176</v>
      </c>
      <c r="E26" s="31">
        <v>2400</v>
      </c>
      <c r="F26" s="31">
        <v>2400</v>
      </c>
      <c r="G26" s="94">
        <v>1908.3</v>
      </c>
      <c r="H26" s="31">
        <v>2400</v>
      </c>
      <c r="I26" s="31">
        <v>2582</v>
      </c>
      <c r="J26" s="31">
        <v>2600</v>
      </c>
      <c r="K26" s="94">
        <v>2650</v>
      </c>
    </row>
    <row r="27" spans="1:11" ht="17.25" customHeight="1">
      <c r="A27" s="11" t="s">
        <v>192</v>
      </c>
      <c r="B27" s="55" t="s">
        <v>193</v>
      </c>
      <c r="C27" s="101">
        <v>182</v>
      </c>
      <c r="D27" s="45" t="s">
        <v>176</v>
      </c>
      <c r="E27" s="31">
        <f>E28+E29</f>
        <v>34775.1</v>
      </c>
      <c r="F27" s="31">
        <f t="shared" ref="F27:K27" si="6">F28+F29</f>
        <v>34775.1</v>
      </c>
      <c r="G27" s="31">
        <f t="shared" si="6"/>
        <v>2660.9000000000005</v>
      </c>
      <c r="H27" s="31">
        <f t="shared" si="6"/>
        <v>34775.1</v>
      </c>
      <c r="I27" s="31">
        <f t="shared" si="6"/>
        <v>30490</v>
      </c>
      <c r="J27" s="31">
        <f t="shared" si="6"/>
        <v>30992</v>
      </c>
      <c r="K27" s="31">
        <f t="shared" si="6"/>
        <v>31506</v>
      </c>
    </row>
    <row r="28" spans="1:11" ht="18.75" customHeight="1">
      <c r="A28" s="10" t="s">
        <v>195</v>
      </c>
      <c r="B28" s="42" t="s">
        <v>194</v>
      </c>
      <c r="C28" s="101">
        <v>182</v>
      </c>
      <c r="D28" s="45" t="s">
        <v>176</v>
      </c>
      <c r="E28" s="28">
        <v>6093.1</v>
      </c>
      <c r="F28" s="28">
        <v>6093.1</v>
      </c>
      <c r="G28" s="29">
        <v>-4803.8999999999996</v>
      </c>
      <c r="H28" s="28">
        <v>6093.1</v>
      </c>
      <c r="I28" s="28">
        <v>3824</v>
      </c>
      <c r="J28" s="28">
        <v>3830</v>
      </c>
      <c r="K28" s="29">
        <v>3840</v>
      </c>
    </row>
    <row r="29" spans="1:11" ht="17.25" customHeight="1">
      <c r="A29" s="10" t="s">
        <v>196</v>
      </c>
      <c r="B29" s="42" t="s">
        <v>197</v>
      </c>
      <c r="C29" s="101">
        <v>182</v>
      </c>
      <c r="D29" s="45" t="s">
        <v>176</v>
      </c>
      <c r="E29" s="28">
        <v>28682</v>
      </c>
      <c r="F29" s="28">
        <v>28682</v>
      </c>
      <c r="G29" s="29">
        <v>7464.8</v>
      </c>
      <c r="H29" s="28">
        <v>28682</v>
      </c>
      <c r="I29" s="28">
        <v>26666</v>
      </c>
      <c r="J29" s="28">
        <v>27162</v>
      </c>
      <c r="K29" s="29">
        <v>27666</v>
      </c>
    </row>
    <row r="30" spans="1:11" ht="27" customHeight="1">
      <c r="A30" s="7" t="s">
        <v>21</v>
      </c>
      <c r="B30" s="38" t="s">
        <v>22</v>
      </c>
      <c r="C30" s="107">
        <v>182</v>
      </c>
      <c r="D30" s="45" t="s">
        <v>176</v>
      </c>
      <c r="E30" s="31">
        <v>4800</v>
      </c>
      <c r="F30" s="31">
        <v>4800</v>
      </c>
      <c r="G30" s="31">
        <v>3724.3</v>
      </c>
      <c r="H30" s="31">
        <v>4800</v>
      </c>
      <c r="I30" s="31">
        <v>4900</v>
      </c>
      <c r="J30" s="31">
        <v>4900</v>
      </c>
      <c r="K30" s="31">
        <v>4900</v>
      </c>
    </row>
    <row r="31" spans="1:11" ht="16.5" customHeight="1">
      <c r="A31" s="9"/>
      <c r="B31" s="8" t="s">
        <v>23</v>
      </c>
      <c r="C31" s="109"/>
      <c r="D31" s="20"/>
      <c r="E31" s="27">
        <f>E32+E37+E43+E45+E51+E54</f>
        <v>9612.2999999999993</v>
      </c>
      <c r="F31" s="27">
        <f t="shared" ref="F31:K31" si="7">F32+F37+F43+F45+F51+F54</f>
        <v>33333.199999999997</v>
      </c>
      <c r="G31" s="27">
        <f t="shared" si="7"/>
        <v>3246.4999999999995</v>
      </c>
      <c r="H31" s="27">
        <f t="shared" si="7"/>
        <v>33333.199999999997</v>
      </c>
      <c r="I31" s="27">
        <f>I32+I37+I43+I45+I51+I54</f>
        <v>10550.1</v>
      </c>
      <c r="J31" s="27">
        <f t="shared" si="7"/>
        <v>10404.799999999999</v>
      </c>
      <c r="K31" s="27">
        <f t="shared" si="7"/>
        <v>10414.799999999999</v>
      </c>
    </row>
    <row r="32" spans="1:11" ht="27.75" customHeight="1">
      <c r="A32" s="11" t="s">
        <v>24</v>
      </c>
      <c r="B32" s="13" t="s">
        <v>191</v>
      </c>
      <c r="C32" s="110"/>
      <c r="D32" s="13"/>
      <c r="E32" s="27">
        <f>E33+E34+E35+E36</f>
        <v>1832</v>
      </c>
      <c r="F32" s="27">
        <f t="shared" ref="F32:H32" si="8">F33+F34+F35+F36</f>
        <v>2324.4</v>
      </c>
      <c r="G32" s="27">
        <f t="shared" si="8"/>
        <v>1765.1</v>
      </c>
      <c r="H32" s="27">
        <f t="shared" si="8"/>
        <v>2324.4</v>
      </c>
      <c r="I32" s="27">
        <f>I33+I34+I35+I36</f>
        <v>1715.1000000000001</v>
      </c>
      <c r="J32" s="27">
        <f t="shared" ref="J32:K32" si="9">J33+J34+J35+J36</f>
        <v>1715.1000000000001</v>
      </c>
      <c r="K32" s="27">
        <f t="shared" si="9"/>
        <v>1715.1000000000001</v>
      </c>
    </row>
    <row r="33" spans="1:11" ht="78.75" customHeight="1">
      <c r="A33" s="10" t="s">
        <v>25</v>
      </c>
      <c r="B33" s="42" t="s">
        <v>26</v>
      </c>
      <c r="C33" s="101" t="s">
        <v>179</v>
      </c>
      <c r="D33" s="65" t="s">
        <v>177</v>
      </c>
      <c r="E33" s="28">
        <v>674</v>
      </c>
      <c r="F33" s="28">
        <v>674</v>
      </c>
      <c r="G33" s="28">
        <v>204.1</v>
      </c>
      <c r="H33" s="28">
        <v>674</v>
      </c>
      <c r="I33" s="28">
        <v>220</v>
      </c>
      <c r="J33" s="28">
        <v>220</v>
      </c>
      <c r="K33" s="28">
        <v>220</v>
      </c>
    </row>
    <row r="34" spans="1:11" ht="78" customHeight="1">
      <c r="A34" s="10" t="s">
        <v>27</v>
      </c>
      <c r="B34" s="42" t="s">
        <v>26</v>
      </c>
      <c r="C34" s="101" t="s">
        <v>179</v>
      </c>
      <c r="D34" s="65" t="s">
        <v>177</v>
      </c>
      <c r="E34" s="28">
        <v>584</v>
      </c>
      <c r="F34" s="28">
        <v>1076.4000000000001</v>
      </c>
      <c r="G34" s="28">
        <v>1150.3</v>
      </c>
      <c r="H34" s="28">
        <v>1076.4000000000001</v>
      </c>
      <c r="I34" s="28">
        <v>1145</v>
      </c>
      <c r="J34" s="28">
        <v>1145</v>
      </c>
      <c r="K34" s="28">
        <v>1145</v>
      </c>
    </row>
    <row r="35" spans="1:11" ht="78" customHeight="1">
      <c r="A35" s="10" t="s">
        <v>28</v>
      </c>
      <c r="B35" s="42" t="s">
        <v>29</v>
      </c>
      <c r="C35" s="101" t="s">
        <v>179</v>
      </c>
      <c r="D35" s="65" t="s">
        <v>177</v>
      </c>
      <c r="E35" s="28">
        <v>145</v>
      </c>
      <c r="F35" s="28">
        <v>145</v>
      </c>
      <c r="G35" s="28">
        <v>111</v>
      </c>
      <c r="H35" s="28">
        <v>145</v>
      </c>
      <c r="I35" s="28">
        <v>145.4</v>
      </c>
      <c r="J35" s="28">
        <v>145.4</v>
      </c>
      <c r="K35" s="28">
        <v>145.4</v>
      </c>
    </row>
    <row r="36" spans="1:11" ht="78" customHeight="1">
      <c r="A36" s="10" t="s">
        <v>30</v>
      </c>
      <c r="B36" s="42" t="s">
        <v>31</v>
      </c>
      <c r="C36" s="101" t="s">
        <v>179</v>
      </c>
      <c r="D36" s="65" t="s">
        <v>177</v>
      </c>
      <c r="E36" s="28">
        <v>429</v>
      </c>
      <c r="F36" s="28">
        <v>429</v>
      </c>
      <c r="G36" s="29">
        <v>299.7</v>
      </c>
      <c r="H36" s="28">
        <v>429</v>
      </c>
      <c r="I36" s="28">
        <v>204.7</v>
      </c>
      <c r="J36" s="28">
        <v>204.7</v>
      </c>
      <c r="K36" s="29">
        <v>204.7</v>
      </c>
    </row>
    <row r="37" spans="1:11" ht="27.75" customHeight="1">
      <c r="A37" s="14" t="s">
        <v>32</v>
      </c>
      <c r="B37" s="44" t="s">
        <v>33</v>
      </c>
      <c r="C37" s="111"/>
      <c r="D37" s="15"/>
      <c r="E37" s="32">
        <f t="shared" ref="E37" si="10">E38+E39+E40+E41+E42</f>
        <v>74.400000000000006</v>
      </c>
      <c r="F37" s="32">
        <f>F38+F39+F40+F41+F42</f>
        <v>74.400000000000006</v>
      </c>
      <c r="G37" s="32">
        <f>G38+G39+G40+G41+G42</f>
        <v>108.10000000000001</v>
      </c>
      <c r="H37" s="32">
        <f t="shared" ref="H37" si="11">H38+H39+H40+H41+H42</f>
        <v>74.400000000000006</v>
      </c>
      <c r="I37" s="32">
        <f t="shared" ref="I37:K37" si="12">I38+I39+I40+I41+I42</f>
        <v>110</v>
      </c>
      <c r="J37" s="32">
        <f t="shared" si="12"/>
        <v>110</v>
      </c>
      <c r="K37" s="32">
        <f t="shared" si="12"/>
        <v>110</v>
      </c>
    </row>
    <row r="38" spans="1:11" ht="48" customHeight="1">
      <c r="A38" s="16" t="s">
        <v>84</v>
      </c>
      <c r="B38" s="47" t="s">
        <v>85</v>
      </c>
      <c r="C38" s="102" t="s">
        <v>178</v>
      </c>
      <c r="D38" s="66" t="s">
        <v>180</v>
      </c>
      <c r="E38" s="37">
        <v>74.400000000000006</v>
      </c>
      <c r="F38" s="37">
        <v>62.4</v>
      </c>
      <c r="G38" s="29">
        <v>96.2</v>
      </c>
      <c r="H38" s="37">
        <v>62.4</v>
      </c>
      <c r="I38" s="37">
        <v>110</v>
      </c>
      <c r="J38" s="37">
        <v>110</v>
      </c>
      <c r="K38" s="29">
        <v>110</v>
      </c>
    </row>
    <row r="39" spans="1:11" ht="30.75" hidden="1" customHeight="1">
      <c r="A39" s="16" t="s">
        <v>86</v>
      </c>
      <c r="B39" s="46" t="s">
        <v>87</v>
      </c>
      <c r="C39" s="111"/>
      <c r="D39" s="17"/>
      <c r="E39" s="33"/>
      <c r="F39" s="37"/>
      <c r="G39" s="30"/>
      <c r="H39" s="37"/>
      <c r="I39" s="33"/>
      <c r="J39" s="33"/>
      <c r="K39" s="30"/>
    </row>
    <row r="40" spans="1:11" ht="47.25" customHeight="1">
      <c r="A40" s="16" t="s">
        <v>95</v>
      </c>
      <c r="B40" s="47" t="s">
        <v>97</v>
      </c>
      <c r="C40" s="102" t="s">
        <v>178</v>
      </c>
      <c r="D40" s="66" t="s">
        <v>180</v>
      </c>
      <c r="E40" s="37"/>
      <c r="F40" s="37">
        <v>10.5</v>
      </c>
      <c r="G40" s="91">
        <v>10.5</v>
      </c>
      <c r="H40" s="37">
        <v>10.5</v>
      </c>
      <c r="I40" s="37"/>
      <c r="J40" s="37"/>
      <c r="K40" s="63"/>
    </row>
    <row r="41" spans="1:11" ht="27" customHeight="1">
      <c r="A41" s="16" t="s">
        <v>96</v>
      </c>
      <c r="B41" s="47" t="s">
        <v>98</v>
      </c>
      <c r="C41" s="102" t="s">
        <v>178</v>
      </c>
      <c r="D41" s="66" t="s">
        <v>180</v>
      </c>
      <c r="E41" s="33"/>
      <c r="F41" s="37"/>
      <c r="G41" s="29">
        <v>-0.1</v>
      </c>
      <c r="H41" s="37"/>
      <c r="I41" s="33"/>
      <c r="J41" s="33"/>
      <c r="K41" s="30"/>
    </row>
    <row r="42" spans="1:11" ht="49.5" customHeight="1">
      <c r="A42" s="16" t="s">
        <v>88</v>
      </c>
      <c r="B42" s="46" t="s">
        <v>89</v>
      </c>
      <c r="C42" s="102" t="s">
        <v>178</v>
      </c>
      <c r="D42" s="66" t="s">
        <v>180</v>
      </c>
      <c r="E42" s="33"/>
      <c r="F42" s="37">
        <v>1.5</v>
      </c>
      <c r="G42" s="29">
        <v>1.5</v>
      </c>
      <c r="H42" s="37">
        <v>1.5</v>
      </c>
      <c r="I42" s="33"/>
      <c r="J42" s="33"/>
      <c r="K42" s="30"/>
    </row>
    <row r="43" spans="1:11" ht="27" customHeight="1">
      <c r="A43" s="7" t="s">
        <v>34</v>
      </c>
      <c r="B43" s="38" t="s">
        <v>35</v>
      </c>
      <c r="C43" s="109"/>
      <c r="D43" s="20"/>
      <c r="E43" s="27">
        <f t="shared" ref="E43" si="13">E44</f>
        <v>371</v>
      </c>
      <c r="F43" s="27">
        <f t="shared" ref="F43:K43" si="14">F44</f>
        <v>404</v>
      </c>
      <c r="G43" s="27">
        <f t="shared" si="14"/>
        <v>186</v>
      </c>
      <c r="H43" s="27">
        <f t="shared" si="14"/>
        <v>404</v>
      </c>
      <c r="I43" s="27">
        <f t="shared" si="14"/>
        <v>405</v>
      </c>
      <c r="J43" s="27">
        <f t="shared" si="14"/>
        <v>259.7</v>
      </c>
      <c r="K43" s="27">
        <f t="shared" si="14"/>
        <v>259.7</v>
      </c>
    </row>
    <row r="44" spans="1:11" ht="25.5" customHeight="1">
      <c r="A44" s="5" t="s">
        <v>36</v>
      </c>
      <c r="B44" s="72" t="s">
        <v>37</v>
      </c>
      <c r="C44" s="101" t="s">
        <v>179</v>
      </c>
      <c r="D44" s="65" t="s">
        <v>177</v>
      </c>
      <c r="E44" s="28">
        <v>371</v>
      </c>
      <c r="F44" s="28">
        <v>404</v>
      </c>
      <c r="G44" s="29">
        <v>186</v>
      </c>
      <c r="H44" s="29">
        <v>404</v>
      </c>
      <c r="I44" s="28">
        <v>405</v>
      </c>
      <c r="J44" s="28">
        <v>259.7</v>
      </c>
      <c r="K44" s="29">
        <v>259.7</v>
      </c>
    </row>
    <row r="45" spans="1:11" ht="25.5" customHeight="1">
      <c r="A45" s="7" t="s">
        <v>38</v>
      </c>
      <c r="B45" s="41" t="s">
        <v>39</v>
      </c>
      <c r="C45" s="109"/>
      <c r="D45" s="20"/>
      <c r="E45" s="27">
        <f>E47+E48+E46</f>
        <v>6616.9</v>
      </c>
      <c r="F45" s="27">
        <f>F47+F48+F46</f>
        <v>29375.399999999998</v>
      </c>
      <c r="G45" s="27">
        <f t="shared" ref="G45:K45" si="15">G47+G48+G46</f>
        <v>137.1</v>
      </c>
      <c r="H45" s="27">
        <f t="shared" si="15"/>
        <v>29375.399999999998</v>
      </c>
      <c r="I45" s="27">
        <f t="shared" si="15"/>
        <v>7120</v>
      </c>
      <c r="J45" s="27">
        <f t="shared" si="15"/>
        <v>7120</v>
      </c>
      <c r="K45" s="27">
        <f t="shared" si="15"/>
        <v>7120</v>
      </c>
    </row>
    <row r="46" spans="1:11" ht="95.25" customHeight="1">
      <c r="A46" s="16" t="s">
        <v>242</v>
      </c>
      <c r="B46" s="88" t="s">
        <v>243</v>
      </c>
      <c r="C46" s="101" t="s">
        <v>179</v>
      </c>
      <c r="D46" s="65" t="s">
        <v>177</v>
      </c>
      <c r="E46" s="27"/>
      <c r="F46" s="27">
        <v>45.3</v>
      </c>
      <c r="G46" s="27">
        <v>45.3</v>
      </c>
      <c r="H46" s="27">
        <v>45.3</v>
      </c>
      <c r="I46" s="27"/>
      <c r="J46" s="27"/>
      <c r="K46" s="27"/>
    </row>
    <row r="47" spans="1:11" ht="93" customHeight="1">
      <c r="A47" s="16" t="s">
        <v>40</v>
      </c>
      <c r="B47" s="86" t="s">
        <v>41</v>
      </c>
      <c r="C47" s="101" t="s">
        <v>179</v>
      </c>
      <c r="D47" s="65" t="s">
        <v>177</v>
      </c>
      <c r="E47" s="35">
        <v>6496.9</v>
      </c>
      <c r="F47" s="35">
        <v>29185.8</v>
      </c>
      <c r="G47" s="29">
        <v>7.5</v>
      </c>
      <c r="H47" s="29">
        <v>29185.8</v>
      </c>
      <c r="I47" s="35">
        <v>7000</v>
      </c>
      <c r="J47" s="35">
        <v>7000</v>
      </c>
      <c r="K47" s="29">
        <v>7000</v>
      </c>
    </row>
    <row r="48" spans="1:11" ht="41.25" customHeight="1">
      <c r="A48" s="7" t="s">
        <v>42</v>
      </c>
      <c r="B48" s="41" t="s">
        <v>43</v>
      </c>
      <c r="C48" s="109"/>
      <c r="D48" s="20"/>
      <c r="E48" s="27">
        <f>E49+E50</f>
        <v>120</v>
      </c>
      <c r="F48" s="27">
        <f>F49+F50</f>
        <v>144.30000000000001</v>
      </c>
      <c r="G48" s="27">
        <f t="shared" ref="G48:H48" si="16">G49+G50</f>
        <v>84.3</v>
      </c>
      <c r="H48" s="27">
        <f t="shared" si="16"/>
        <v>144.30000000000001</v>
      </c>
      <c r="I48" s="27">
        <f>I49+I50</f>
        <v>120</v>
      </c>
      <c r="J48" s="27">
        <f t="shared" ref="J48:K48" si="17">J49+J50</f>
        <v>120</v>
      </c>
      <c r="K48" s="27">
        <f t="shared" si="17"/>
        <v>120</v>
      </c>
    </row>
    <row r="49" spans="1:11" ht="37.5" customHeight="1">
      <c r="A49" s="5" t="s">
        <v>44</v>
      </c>
      <c r="B49" s="39" t="s">
        <v>45</v>
      </c>
      <c r="C49" s="101" t="s">
        <v>179</v>
      </c>
      <c r="D49" s="65" t="s">
        <v>177</v>
      </c>
      <c r="E49" s="36">
        <v>60</v>
      </c>
      <c r="F49" s="36">
        <v>60</v>
      </c>
      <c r="G49" s="36">
        <v>0</v>
      </c>
      <c r="H49" s="36">
        <v>60</v>
      </c>
      <c r="I49" s="36">
        <v>60</v>
      </c>
      <c r="J49" s="36">
        <v>60</v>
      </c>
      <c r="K49" s="36">
        <v>60</v>
      </c>
    </row>
    <row r="50" spans="1:11" ht="36" customHeight="1">
      <c r="A50" s="5" t="s">
        <v>46</v>
      </c>
      <c r="B50" s="40" t="s">
        <v>45</v>
      </c>
      <c r="C50" s="101" t="s">
        <v>179</v>
      </c>
      <c r="D50" s="65" t="s">
        <v>177</v>
      </c>
      <c r="E50" s="36">
        <v>60</v>
      </c>
      <c r="F50" s="36">
        <v>84.3</v>
      </c>
      <c r="G50" s="36">
        <v>84.3</v>
      </c>
      <c r="H50" s="36">
        <v>84.3</v>
      </c>
      <c r="I50" s="36">
        <v>60</v>
      </c>
      <c r="J50" s="36">
        <v>60</v>
      </c>
      <c r="K50" s="36">
        <v>60</v>
      </c>
    </row>
    <row r="51" spans="1:11" ht="48" customHeight="1">
      <c r="A51" s="48" t="s">
        <v>47</v>
      </c>
      <c r="B51" s="49" t="s">
        <v>48</v>
      </c>
      <c r="C51" s="101" t="s">
        <v>179</v>
      </c>
      <c r="D51" s="65" t="s">
        <v>177</v>
      </c>
      <c r="E51" s="50">
        <v>718</v>
      </c>
      <c r="F51" s="50">
        <v>1150.8</v>
      </c>
      <c r="G51" s="69">
        <v>1046</v>
      </c>
      <c r="H51" s="69">
        <v>1150.8</v>
      </c>
      <c r="I51" s="50">
        <v>1200</v>
      </c>
      <c r="J51" s="50">
        <v>1200</v>
      </c>
      <c r="K51" s="69">
        <v>1210</v>
      </c>
    </row>
    <row r="52" spans="1:11" s="51" customFormat="1" ht="18" hidden="1" customHeight="1">
      <c r="A52" s="53"/>
      <c r="B52" s="52"/>
      <c r="C52" s="112"/>
      <c r="D52" s="18"/>
      <c r="E52" s="31"/>
      <c r="F52" s="31"/>
      <c r="G52" s="34"/>
      <c r="H52" s="34"/>
      <c r="I52" s="31"/>
      <c r="J52" s="31"/>
      <c r="K52" s="34"/>
    </row>
    <row r="53" spans="1:11" s="51" customFormat="1" ht="4.5" hidden="1" customHeight="1">
      <c r="A53" s="53"/>
      <c r="B53" s="52"/>
      <c r="C53" s="112"/>
      <c r="D53" s="18"/>
      <c r="E53" s="31"/>
      <c r="F53" s="31"/>
      <c r="G53" s="34"/>
      <c r="H53" s="34"/>
      <c r="I53" s="31"/>
      <c r="J53" s="31"/>
      <c r="K53" s="34"/>
    </row>
    <row r="54" spans="1:11" ht="18" customHeight="1">
      <c r="A54" s="7" t="s">
        <v>162</v>
      </c>
      <c r="B54" s="18" t="s">
        <v>163</v>
      </c>
      <c r="C54" s="112"/>
      <c r="D54" s="18"/>
      <c r="E54" s="31">
        <v>0</v>
      </c>
      <c r="F54" s="31">
        <v>4.2</v>
      </c>
      <c r="G54" s="34">
        <v>4.2</v>
      </c>
      <c r="H54" s="34">
        <v>4.2</v>
      </c>
      <c r="I54" s="31">
        <v>0</v>
      </c>
      <c r="J54" s="31">
        <v>0</v>
      </c>
      <c r="K54" s="34">
        <v>0</v>
      </c>
    </row>
    <row r="55" spans="1:11" ht="19.5" customHeight="1">
      <c r="A55" s="11" t="s">
        <v>49</v>
      </c>
      <c r="B55" s="19" t="s">
        <v>50</v>
      </c>
      <c r="C55" s="112"/>
      <c r="D55" s="19"/>
      <c r="E55" s="27">
        <f t="shared" ref="E55:F55" si="18">E56+E126</f>
        <v>577238.1</v>
      </c>
      <c r="F55" s="27">
        <f t="shared" si="18"/>
        <v>592379.80000000005</v>
      </c>
      <c r="G55" s="27">
        <f>G56+G126</f>
        <v>401724.49999999994</v>
      </c>
      <c r="H55" s="27">
        <f t="shared" ref="H55:K55" si="19">H56+H126</f>
        <v>592379.80000000005</v>
      </c>
      <c r="I55" s="27">
        <f t="shared" si="19"/>
        <v>541980.20000000007</v>
      </c>
      <c r="J55" s="27">
        <f t="shared" si="19"/>
        <v>467312.70000000007</v>
      </c>
      <c r="K55" s="27">
        <f t="shared" si="19"/>
        <v>468689.60000000009</v>
      </c>
    </row>
    <row r="56" spans="1:11" ht="27" customHeight="1">
      <c r="A56" s="11" t="s">
        <v>51</v>
      </c>
      <c r="B56" s="13" t="s">
        <v>52</v>
      </c>
      <c r="C56" s="110"/>
      <c r="D56" s="13"/>
      <c r="E56" s="27">
        <f t="shared" ref="E56:F56" si="20">E57+E63+E84+E109</f>
        <v>577238.1</v>
      </c>
      <c r="F56" s="27">
        <f t="shared" si="20"/>
        <v>592413</v>
      </c>
      <c r="G56" s="27">
        <f>G57+G63+G84+G109</f>
        <v>401757.69999999995</v>
      </c>
      <c r="H56" s="27">
        <f t="shared" ref="H56:K56" si="21">H57+H63+H84+H109</f>
        <v>592413</v>
      </c>
      <c r="I56" s="27">
        <f t="shared" si="21"/>
        <v>541980.20000000007</v>
      </c>
      <c r="J56" s="27">
        <f t="shared" si="21"/>
        <v>467312.70000000007</v>
      </c>
      <c r="K56" s="27">
        <f t="shared" si="21"/>
        <v>468689.60000000009</v>
      </c>
    </row>
    <row r="57" spans="1:11" ht="27.75" customHeight="1">
      <c r="A57" s="11" t="s">
        <v>136</v>
      </c>
      <c r="B57" s="55" t="s">
        <v>53</v>
      </c>
      <c r="C57" s="110"/>
      <c r="D57" s="12"/>
      <c r="E57" s="27">
        <f>E58</f>
        <v>105404.79999999999</v>
      </c>
      <c r="F57" s="27">
        <f t="shared" ref="F57:H57" si="22">F58</f>
        <v>108309.19999999998</v>
      </c>
      <c r="G57" s="27">
        <f t="shared" si="22"/>
        <v>81231.600000000006</v>
      </c>
      <c r="H57" s="27">
        <f t="shared" si="22"/>
        <v>108309.19999999998</v>
      </c>
      <c r="I57" s="27">
        <f>I58</f>
        <v>138821.9</v>
      </c>
      <c r="J57" s="27">
        <f t="shared" ref="J57:K57" si="23">J58</f>
        <v>116178.1</v>
      </c>
      <c r="K57" s="27">
        <f t="shared" si="23"/>
        <v>117343.9</v>
      </c>
    </row>
    <row r="58" spans="1:11" ht="19.5" customHeight="1">
      <c r="A58" s="7" t="s">
        <v>141</v>
      </c>
      <c r="B58" s="62" t="s">
        <v>142</v>
      </c>
      <c r="C58" s="112"/>
      <c r="D58" s="18"/>
      <c r="E58" s="27">
        <f t="shared" ref="E58:K58" si="24">E59+E60</f>
        <v>105404.79999999999</v>
      </c>
      <c r="F58" s="27">
        <f>F59+F60+F61</f>
        <v>108309.19999999998</v>
      </c>
      <c r="G58" s="27">
        <f>G59+G60+G61</f>
        <v>81231.600000000006</v>
      </c>
      <c r="H58" s="27">
        <f>H59+H60+H61</f>
        <v>108309.19999999998</v>
      </c>
      <c r="I58" s="27">
        <f t="shared" si="24"/>
        <v>138821.9</v>
      </c>
      <c r="J58" s="27">
        <f t="shared" si="24"/>
        <v>116178.1</v>
      </c>
      <c r="K58" s="27">
        <f t="shared" si="24"/>
        <v>117343.9</v>
      </c>
    </row>
    <row r="59" spans="1:11" ht="39" customHeight="1">
      <c r="A59" s="5" t="s">
        <v>183</v>
      </c>
      <c r="B59" s="39" t="s">
        <v>184</v>
      </c>
      <c r="C59" s="101" t="s">
        <v>181</v>
      </c>
      <c r="D59" s="67" t="s">
        <v>216</v>
      </c>
      <c r="E59" s="28">
        <v>105062.39999999999</v>
      </c>
      <c r="F59" s="28">
        <v>105062.39999999999</v>
      </c>
      <c r="G59" s="29">
        <v>78796.800000000003</v>
      </c>
      <c r="H59" s="28">
        <v>105062.39999999999</v>
      </c>
      <c r="I59" s="28">
        <v>138821.9</v>
      </c>
      <c r="J59" s="28">
        <v>116178.1</v>
      </c>
      <c r="K59" s="29">
        <v>117343.9</v>
      </c>
    </row>
    <row r="60" spans="1:11" ht="37.5" customHeight="1">
      <c r="A60" s="5" t="s">
        <v>140</v>
      </c>
      <c r="B60" s="39" t="s">
        <v>139</v>
      </c>
      <c r="C60" s="101" t="s">
        <v>181</v>
      </c>
      <c r="D60" s="67" t="s">
        <v>216</v>
      </c>
      <c r="E60" s="28">
        <v>342.4</v>
      </c>
      <c r="F60" s="28">
        <v>342.4</v>
      </c>
      <c r="G60" s="29">
        <v>256.5</v>
      </c>
      <c r="H60" s="28">
        <v>342.4</v>
      </c>
      <c r="I60" s="28"/>
      <c r="J60" s="28"/>
      <c r="K60" s="29"/>
    </row>
    <row r="61" spans="1:11" ht="36.75" customHeight="1">
      <c r="A61" s="5" t="s">
        <v>221</v>
      </c>
      <c r="B61" s="40" t="s">
        <v>231</v>
      </c>
      <c r="C61" s="101" t="s">
        <v>181</v>
      </c>
      <c r="D61" s="67" t="s">
        <v>216</v>
      </c>
      <c r="E61" s="28">
        <v>0</v>
      </c>
      <c r="F61" s="28">
        <v>2904.4</v>
      </c>
      <c r="G61" s="29">
        <v>2178.3000000000002</v>
      </c>
      <c r="H61" s="29">
        <v>2904.4</v>
      </c>
      <c r="I61" s="28"/>
      <c r="J61" s="28"/>
      <c r="K61" s="29"/>
    </row>
    <row r="62" spans="1:11" ht="41.45" hidden="1" customHeight="1">
      <c r="A62" s="5"/>
      <c r="B62" s="39"/>
      <c r="C62" s="101"/>
      <c r="D62" s="67"/>
      <c r="E62" s="28"/>
      <c r="F62" s="28"/>
      <c r="G62" s="29"/>
      <c r="H62" s="29"/>
      <c r="I62" s="28"/>
      <c r="J62" s="28"/>
      <c r="K62" s="29"/>
    </row>
    <row r="63" spans="1:11" ht="29.25" customHeight="1">
      <c r="A63" s="11" t="s">
        <v>137</v>
      </c>
      <c r="B63" s="55" t="s">
        <v>54</v>
      </c>
      <c r="C63" s="110"/>
      <c r="D63" s="12"/>
      <c r="E63" s="27">
        <f>SUM(E64:E82)</f>
        <v>72907.599999999991</v>
      </c>
      <c r="F63" s="27">
        <f>SUM(F64:F82)</f>
        <v>68942.899999999994</v>
      </c>
      <c r="G63" s="27">
        <f t="shared" ref="G63:K63" si="25">SUM(G64:G82)</f>
        <v>48372</v>
      </c>
      <c r="H63" s="27">
        <f t="shared" si="25"/>
        <v>68942.899999999994</v>
      </c>
      <c r="I63" s="27">
        <f t="shared" si="25"/>
        <v>33730.199999999997</v>
      </c>
      <c r="J63" s="27">
        <f t="shared" si="25"/>
        <v>0</v>
      </c>
      <c r="K63" s="27">
        <f t="shared" si="25"/>
        <v>0</v>
      </c>
    </row>
    <row r="64" spans="1:11" ht="66" customHeight="1">
      <c r="A64" s="60" t="s">
        <v>164</v>
      </c>
      <c r="B64" s="42" t="s">
        <v>207</v>
      </c>
      <c r="C64" s="101" t="s">
        <v>181</v>
      </c>
      <c r="D64" s="67" t="s">
        <v>216</v>
      </c>
      <c r="E64" s="36">
        <v>1516.3</v>
      </c>
      <c r="F64" s="36">
        <v>1516.3</v>
      </c>
      <c r="G64" s="36">
        <v>1516.3</v>
      </c>
      <c r="H64" s="36">
        <v>1516.3</v>
      </c>
      <c r="I64" s="36"/>
      <c r="J64" s="36"/>
      <c r="K64" s="36"/>
    </row>
    <row r="65" spans="1:11" ht="52.5" customHeight="1">
      <c r="A65" s="60" t="s">
        <v>165</v>
      </c>
      <c r="B65" s="42" t="s">
        <v>166</v>
      </c>
      <c r="C65" s="101" t="s">
        <v>181</v>
      </c>
      <c r="D65" s="67" t="s">
        <v>216</v>
      </c>
      <c r="E65" s="36">
        <v>3137.5</v>
      </c>
      <c r="F65" s="36">
        <v>3137.5</v>
      </c>
      <c r="G65" s="36">
        <v>3137.5</v>
      </c>
      <c r="H65" s="36">
        <v>3137.5</v>
      </c>
      <c r="I65" s="36"/>
      <c r="J65" s="36"/>
      <c r="K65" s="36"/>
    </row>
    <row r="66" spans="1:11" ht="64.5" customHeight="1">
      <c r="A66" s="10" t="s">
        <v>185</v>
      </c>
      <c r="B66" s="56" t="s">
        <v>186</v>
      </c>
      <c r="C66" s="101" t="s">
        <v>181</v>
      </c>
      <c r="D66" s="67" t="s">
        <v>216</v>
      </c>
      <c r="E66" s="36">
        <v>7924.6</v>
      </c>
      <c r="F66" s="28">
        <v>3959.9</v>
      </c>
      <c r="G66" s="29">
        <v>3959.9</v>
      </c>
      <c r="H66" s="28">
        <v>3959.9</v>
      </c>
      <c r="I66" s="28"/>
      <c r="J66" s="28"/>
      <c r="K66" s="29"/>
    </row>
    <row r="67" spans="1:11" ht="64.5" customHeight="1">
      <c r="A67" s="10" t="s">
        <v>199</v>
      </c>
      <c r="B67" s="56" t="s">
        <v>200</v>
      </c>
      <c r="C67" s="101" t="s">
        <v>181</v>
      </c>
      <c r="D67" s="67" t="s">
        <v>216</v>
      </c>
      <c r="E67" s="36">
        <v>12650.8</v>
      </c>
      <c r="F67" s="28">
        <v>12650.8</v>
      </c>
      <c r="G67" s="29">
        <v>8020.7</v>
      </c>
      <c r="H67" s="28">
        <v>12650.8</v>
      </c>
      <c r="I67" s="28"/>
      <c r="J67" s="28"/>
      <c r="K67" s="29"/>
    </row>
    <row r="68" spans="1:11" ht="38.25" customHeight="1">
      <c r="A68" s="60" t="s">
        <v>167</v>
      </c>
      <c r="B68" s="42" t="s">
        <v>168</v>
      </c>
      <c r="C68" s="101" t="s">
        <v>181</v>
      </c>
      <c r="D68" s="67" t="s">
        <v>216</v>
      </c>
      <c r="E68" s="36">
        <v>435.3</v>
      </c>
      <c r="F68" s="36">
        <v>435.3</v>
      </c>
      <c r="G68" s="36">
        <v>435.3</v>
      </c>
      <c r="H68" s="36">
        <v>435.3</v>
      </c>
      <c r="I68" s="36"/>
      <c r="J68" s="27"/>
      <c r="K68" s="27"/>
    </row>
    <row r="69" spans="1:11" ht="26.25" customHeight="1">
      <c r="A69" s="60" t="s">
        <v>169</v>
      </c>
      <c r="B69" s="42" t="s">
        <v>170</v>
      </c>
      <c r="C69" s="101" t="s">
        <v>181</v>
      </c>
      <c r="D69" s="67" t="s">
        <v>216</v>
      </c>
      <c r="E69" s="36">
        <v>249.9</v>
      </c>
      <c r="F69" s="61">
        <v>249.9</v>
      </c>
      <c r="G69" s="36">
        <v>249.9</v>
      </c>
      <c r="H69" s="61">
        <v>249.9</v>
      </c>
      <c r="I69" s="36"/>
      <c r="J69" s="27"/>
      <c r="K69" s="27"/>
    </row>
    <row r="70" spans="1:11" ht="42.75" hidden="1" customHeight="1">
      <c r="A70" s="60" t="s">
        <v>208</v>
      </c>
      <c r="B70" s="42" t="s">
        <v>209</v>
      </c>
      <c r="C70" s="101" t="s">
        <v>181</v>
      </c>
      <c r="D70" s="67" t="s">
        <v>216</v>
      </c>
      <c r="E70" s="36"/>
      <c r="F70" s="61"/>
      <c r="G70" s="36"/>
      <c r="H70" s="61"/>
      <c r="I70" s="36"/>
      <c r="J70" s="36"/>
      <c r="K70" s="36"/>
    </row>
    <row r="71" spans="1:11" ht="51" hidden="1" customHeight="1">
      <c r="A71" s="10" t="s">
        <v>188</v>
      </c>
      <c r="B71" s="42" t="s">
        <v>138</v>
      </c>
      <c r="C71" s="101" t="s">
        <v>181</v>
      </c>
      <c r="D71" s="67" t="s">
        <v>216</v>
      </c>
      <c r="E71" s="36"/>
      <c r="F71" s="36"/>
      <c r="G71" s="29"/>
      <c r="H71" s="36"/>
      <c r="I71" s="36"/>
      <c r="J71" s="36"/>
      <c r="K71" s="30"/>
    </row>
    <row r="72" spans="1:11" ht="40.5" hidden="1" customHeight="1">
      <c r="A72" s="10" t="s">
        <v>103</v>
      </c>
      <c r="B72" s="42" t="s">
        <v>79</v>
      </c>
      <c r="C72" s="101" t="s">
        <v>181</v>
      </c>
      <c r="D72" s="67" t="s">
        <v>216</v>
      </c>
      <c r="E72" s="36"/>
      <c r="F72" s="36"/>
      <c r="G72" s="29"/>
      <c r="H72" s="36"/>
      <c r="I72" s="36"/>
      <c r="J72" s="36"/>
      <c r="K72" s="29"/>
    </row>
    <row r="73" spans="1:11" ht="49.5" customHeight="1">
      <c r="A73" s="10" t="s">
        <v>132</v>
      </c>
      <c r="B73" s="42" t="s">
        <v>133</v>
      </c>
      <c r="C73" s="101" t="s">
        <v>181</v>
      </c>
      <c r="D73" s="67" t="s">
        <v>216</v>
      </c>
      <c r="E73" s="28">
        <v>21179.200000000001</v>
      </c>
      <c r="F73" s="36">
        <v>21179.200000000001</v>
      </c>
      <c r="G73" s="29">
        <v>14117.7</v>
      </c>
      <c r="H73" s="36">
        <v>21179.200000000001</v>
      </c>
      <c r="I73" s="36">
        <v>19730.2</v>
      </c>
      <c r="J73" s="36"/>
      <c r="K73" s="29"/>
    </row>
    <row r="74" spans="1:11" ht="49.5" customHeight="1">
      <c r="A74" s="10" t="s">
        <v>171</v>
      </c>
      <c r="B74" s="56" t="s">
        <v>173</v>
      </c>
      <c r="C74" s="101" t="s">
        <v>181</v>
      </c>
      <c r="D74" s="67" t="s">
        <v>216</v>
      </c>
      <c r="E74" s="28">
        <v>14800</v>
      </c>
      <c r="F74" s="28">
        <v>14800</v>
      </c>
      <c r="G74" s="29">
        <f>5223.3+7938.8</f>
        <v>13162.1</v>
      </c>
      <c r="H74" s="28">
        <v>14800</v>
      </c>
      <c r="I74" s="28">
        <v>14000</v>
      </c>
      <c r="J74" s="28"/>
      <c r="K74" s="30"/>
    </row>
    <row r="75" spans="1:11" ht="49.5" customHeight="1">
      <c r="A75" s="10" t="s">
        <v>172</v>
      </c>
      <c r="B75" s="42" t="s">
        <v>210</v>
      </c>
      <c r="C75" s="101" t="s">
        <v>181</v>
      </c>
      <c r="D75" s="67" t="s">
        <v>216</v>
      </c>
      <c r="E75" s="36">
        <v>5494.4</v>
      </c>
      <c r="F75" s="28">
        <v>5494.4</v>
      </c>
      <c r="G75" s="29">
        <f>12.9+2239.6</f>
        <v>2252.5</v>
      </c>
      <c r="H75" s="28">
        <v>5494.4</v>
      </c>
      <c r="I75" s="36"/>
      <c r="J75" s="36"/>
      <c r="K75" s="29"/>
    </row>
    <row r="76" spans="1:11" ht="49.5" hidden="1" customHeight="1">
      <c r="A76" s="73" t="s">
        <v>202</v>
      </c>
      <c r="B76" s="74" t="s">
        <v>201</v>
      </c>
      <c r="C76" s="101" t="s">
        <v>181</v>
      </c>
      <c r="D76" s="67" t="s">
        <v>216</v>
      </c>
      <c r="E76" s="36"/>
      <c r="F76" s="28"/>
      <c r="G76" s="29"/>
      <c r="H76" s="28"/>
      <c r="I76" s="28"/>
      <c r="J76" s="28"/>
      <c r="K76" s="29"/>
    </row>
    <row r="77" spans="1:11" ht="33" hidden="1" customHeight="1">
      <c r="A77" s="97" t="s">
        <v>244</v>
      </c>
      <c r="B77" s="75" t="s">
        <v>203</v>
      </c>
      <c r="C77" s="101" t="s">
        <v>181</v>
      </c>
      <c r="D77" s="67" t="s">
        <v>216</v>
      </c>
      <c r="E77" s="36"/>
      <c r="F77" s="28"/>
      <c r="G77" s="29"/>
      <c r="H77" s="28"/>
      <c r="I77" s="28"/>
      <c r="J77" s="28"/>
      <c r="K77" s="29"/>
    </row>
    <row r="78" spans="1:11" ht="66.75" hidden="1" customHeight="1">
      <c r="A78" s="10" t="s">
        <v>206</v>
      </c>
      <c r="B78" s="42" t="s">
        <v>198</v>
      </c>
      <c r="C78" s="101" t="s">
        <v>181</v>
      </c>
      <c r="D78" s="67" t="s">
        <v>216</v>
      </c>
      <c r="E78" s="28"/>
      <c r="F78" s="36"/>
      <c r="G78" s="29"/>
      <c r="H78" s="36"/>
      <c r="I78" s="36"/>
      <c r="J78" s="36"/>
      <c r="K78" s="29"/>
    </row>
    <row r="79" spans="1:11" ht="37.5" hidden="1" customHeight="1">
      <c r="A79" s="78" t="s">
        <v>134</v>
      </c>
      <c r="B79" s="79" t="s">
        <v>135</v>
      </c>
      <c r="C79" s="103" t="s">
        <v>181</v>
      </c>
      <c r="D79" s="67" t="s">
        <v>216</v>
      </c>
      <c r="E79" s="80"/>
      <c r="F79" s="81"/>
      <c r="G79" s="82"/>
      <c r="H79" s="81"/>
      <c r="I79" s="80"/>
      <c r="J79" s="80"/>
      <c r="K79" s="83"/>
    </row>
    <row r="80" spans="1:11" s="51" customFormat="1" ht="67.5" customHeight="1">
      <c r="A80" s="10" t="s">
        <v>211</v>
      </c>
      <c r="B80" s="42" t="s">
        <v>213</v>
      </c>
      <c r="C80" s="101" t="s">
        <v>181</v>
      </c>
      <c r="D80" s="67" t="s">
        <v>216</v>
      </c>
      <c r="E80" s="28">
        <v>5017.2</v>
      </c>
      <c r="F80" s="64">
        <v>5017.2</v>
      </c>
      <c r="G80" s="64">
        <f>69.8+1450.3</f>
        <v>1520.1</v>
      </c>
      <c r="H80" s="64">
        <v>5017.2</v>
      </c>
      <c r="I80" s="28"/>
      <c r="J80" s="28"/>
      <c r="K80" s="29"/>
    </row>
    <row r="81" spans="1:11" s="51" customFormat="1" ht="67.5" hidden="1" customHeight="1">
      <c r="A81" s="10" t="s">
        <v>199</v>
      </c>
      <c r="B81" s="90" t="s">
        <v>234</v>
      </c>
      <c r="C81" s="101" t="s">
        <v>181</v>
      </c>
      <c r="D81" s="67" t="s">
        <v>216</v>
      </c>
      <c r="E81" s="28"/>
      <c r="F81" s="64"/>
      <c r="G81" s="89"/>
      <c r="H81" s="64"/>
      <c r="I81" s="28"/>
      <c r="J81" s="28"/>
      <c r="K81" s="29"/>
    </row>
    <row r="82" spans="1:11" s="51" customFormat="1" ht="66.75" customHeight="1">
      <c r="A82" s="10" t="s">
        <v>212</v>
      </c>
      <c r="B82" s="56" t="s">
        <v>214</v>
      </c>
      <c r="C82" s="101" t="s">
        <v>181</v>
      </c>
      <c r="D82" s="67" t="s">
        <v>216</v>
      </c>
      <c r="E82" s="28">
        <v>502.4</v>
      </c>
      <c r="F82" s="64">
        <v>502.4</v>
      </c>
      <c r="H82" s="64">
        <v>502.4</v>
      </c>
      <c r="I82" s="28"/>
      <c r="J82" s="28"/>
      <c r="K82" s="29"/>
    </row>
    <row r="83" spans="1:11" ht="28.5" hidden="1" customHeight="1">
      <c r="D83" s="67" t="s">
        <v>216</v>
      </c>
    </row>
    <row r="84" spans="1:11" ht="32.1" customHeight="1">
      <c r="A84" s="11" t="s">
        <v>104</v>
      </c>
      <c r="B84" s="55" t="s">
        <v>55</v>
      </c>
      <c r="C84" s="101" t="s">
        <v>181</v>
      </c>
      <c r="D84" s="67" t="s">
        <v>216</v>
      </c>
      <c r="E84" s="27">
        <f>SUM(E85:E108)</f>
        <v>373528.1</v>
      </c>
      <c r="F84" s="27">
        <f t="shared" ref="F84:K84" si="26">SUM(F85:F108)</f>
        <v>377847.89999999997</v>
      </c>
      <c r="G84" s="27">
        <f t="shared" si="26"/>
        <v>241320</v>
      </c>
      <c r="H84" s="27">
        <f t="shared" si="26"/>
        <v>377847.89999999997</v>
      </c>
      <c r="I84" s="27">
        <f t="shared" si="26"/>
        <v>350261.20000000007</v>
      </c>
      <c r="J84" s="27">
        <f t="shared" si="26"/>
        <v>350432.70000000007</v>
      </c>
      <c r="K84" s="27">
        <f t="shared" si="26"/>
        <v>350643.80000000005</v>
      </c>
    </row>
    <row r="85" spans="1:11" ht="48.75" customHeight="1">
      <c r="A85" s="5" t="s">
        <v>105</v>
      </c>
      <c r="B85" s="39" t="s">
        <v>56</v>
      </c>
      <c r="C85" s="101" t="s">
        <v>181</v>
      </c>
      <c r="D85" s="67" t="s">
        <v>216</v>
      </c>
      <c r="E85" s="28">
        <v>243358.6</v>
      </c>
      <c r="F85" s="28">
        <v>247293.8</v>
      </c>
      <c r="G85" s="29">
        <v>161266.79999999999</v>
      </c>
      <c r="H85" s="28">
        <v>247293.8</v>
      </c>
      <c r="I85" s="29">
        <v>244026.9</v>
      </c>
      <c r="J85" s="29">
        <v>244026.9</v>
      </c>
      <c r="K85" s="29">
        <v>244026.9</v>
      </c>
    </row>
    <row r="86" spans="1:11" ht="65.25" customHeight="1">
      <c r="A86" s="5" t="s">
        <v>106</v>
      </c>
      <c r="B86" s="39" t="s">
        <v>57</v>
      </c>
      <c r="C86" s="101" t="s">
        <v>181</v>
      </c>
      <c r="D86" s="67" t="s">
        <v>216</v>
      </c>
      <c r="E86" s="28">
        <v>660.6</v>
      </c>
      <c r="F86" s="28">
        <v>713.1</v>
      </c>
      <c r="G86" s="29">
        <v>493.9</v>
      </c>
      <c r="H86" s="28">
        <v>713.1</v>
      </c>
      <c r="I86" s="28">
        <v>741.2</v>
      </c>
      <c r="J86" s="28">
        <v>741.2</v>
      </c>
      <c r="K86" s="28">
        <v>741.2</v>
      </c>
    </row>
    <row r="87" spans="1:11" ht="51" customHeight="1">
      <c r="A87" s="5" t="s">
        <v>107</v>
      </c>
      <c r="B87" s="39" t="s">
        <v>58</v>
      </c>
      <c r="C87" s="101" t="s">
        <v>181</v>
      </c>
      <c r="D87" s="67" t="s">
        <v>216</v>
      </c>
      <c r="E87" s="28">
        <v>1772.8</v>
      </c>
      <c r="F87" s="28">
        <v>1658.5</v>
      </c>
      <c r="G87" s="29">
        <v>1243.8</v>
      </c>
      <c r="H87" s="28">
        <v>1658.5</v>
      </c>
      <c r="I87" s="28">
        <v>1842.1</v>
      </c>
      <c r="J87" s="28">
        <v>1920.2</v>
      </c>
      <c r="K87" s="28">
        <v>2034.1</v>
      </c>
    </row>
    <row r="88" spans="1:11" ht="51" customHeight="1">
      <c r="A88" s="5" t="s">
        <v>108</v>
      </c>
      <c r="B88" s="39" t="s">
        <v>59</v>
      </c>
      <c r="C88" s="101" t="s">
        <v>181</v>
      </c>
      <c r="D88" s="67" t="s">
        <v>216</v>
      </c>
      <c r="E88" s="28">
        <v>330.3</v>
      </c>
      <c r="F88" s="28">
        <v>356.6</v>
      </c>
      <c r="G88" s="29">
        <v>250.1</v>
      </c>
      <c r="H88" s="28">
        <v>356.6</v>
      </c>
      <c r="I88" s="28">
        <v>370.6</v>
      </c>
      <c r="J88" s="28">
        <v>370.6</v>
      </c>
      <c r="K88" s="28">
        <v>370.6</v>
      </c>
    </row>
    <row r="89" spans="1:11" ht="60" customHeight="1">
      <c r="A89" s="5" t="s">
        <v>109</v>
      </c>
      <c r="B89" s="39" t="s">
        <v>60</v>
      </c>
      <c r="C89" s="101" t="s">
        <v>181</v>
      </c>
      <c r="D89" s="67" t="s">
        <v>216</v>
      </c>
      <c r="E89" s="28">
        <v>990.8</v>
      </c>
      <c r="F89" s="28">
        <v>1069.7</v>
      </c>
      <c r="G89" s="29">
        <v>655.5</v>
      </c>
      <c r="H89" s="28">
        <v>1069.7</v>
      </c>
      <c r="I89" s="28">
        <v>1111.8</v>
      </c>
      <c r="J89" s="28">
        <v>1111.8</v>
      </c>
      <c r="K89" s="28">
        <v>1111.8</v>
      </c>
    </row>
    <row r="90" spans="1:11" ht="80.25" customHeight="1">
      <c r="A90" s="5" t="s">
        <v>110</v>
      </c>
      <c r="B90" s="39" t="s">
        <v>61</v>
      </c>
      <c r="C90" s="101" t="s">
        <v>181</v>
      </c>
      <c r="D90" s="67" t="s">
        <v>216</v>
      </c>
      <c r="E90" s="28">
        <v>330.3</v>
      </c>
      <c r="F90" s="28">
        <v>356.6</v>
      </c>
      <c r="G90" s="29">
        <v>250.7</v>
      </c>
      <c r="H90" s="28">
        <v>356.6</v>
      </c>
      <c r="I90" s="28">
        <v>370.6</v>
      </c>
      <c r="J90" s="28">
        <v>370.6</v>
      </c>
      <c r="K90" s="28">
        <v>370.6</v>
      </c>
    </row>
    <row r="91" spans="1:11" ht="77.25" customHeight="1">
      <c r="A91" s="5" t="s">
        <v>111</v>
      </c>
      <c r="B91" s="39" t="s">
        <v>62</v>
      </c>
      <c r="C91" s="101" t="s">
        <v>181</v>
      </c>
      <c r="D91" s="67" t="s">
        <v>216</v>
      </c>
      <c r="E91" s="28">
        <v>330.3</v>
      </c>
      <c r="F91" s="28">
        <v>356.6</v>
      </c>
      <c r="G91" s="29">
        <v>152.80000000000001</v>
      </c>
      <c r="H91" s="28">
        <v>356.6</v>
      </c>
      <c r="I91" s="28">
        <v>370.6</v>
      </c>
      <c r="J91" s="28">
        <v>370.6</v>
      </c>
      <c r="K91" s="28">
        <v>370.6</v>
      </c>
    </row>
    <row r="92" spans="1:11" ht="97.5" customHeight="1">
      <c r="A92" s="5" t="s">
        <v>112</v>
      </c>
      <c r="B92" s="39" t="s">
        <v>63</v>
      </c>
      <c r="C92" s="101" t="s">
        <v>181</v>
      </c>
      <c r="D92" s="67" t="s">
        <v>216</v>
      </c>
      <c r="E92" s="28">
        <v>328.2</v>
      </c>
      <c r="F92" s="28">
        <v>328.2</v>
      </c>
      <c r="G92" s="29">
        <v>214.2</v>
      </c>
      <c r="H92" s="28">
        <v>328.2</v>
      </c>
      <c r="I92" s="28">
        <v>300.8</v>
      </c>
      <c r="J92" s="28">
        <v>300.8</v>
      </c>
      <c r="K92" s="28">
        <v>300.8</v>
      </c>
    </row>
    <row r="93" spans="1:11" ht="77.25" customHeight="1">
      <c r="A93" s="5" t="s">
        <v>113</v>
      </c>
      <c r="B93" s="39" t="s">
        <v>64</v>
      </c>
      <c r="C93" s="101" t="s">
        <v>181</v>
      </c>
      <c r="D93" s="67" t="s">
        <v>216</v>
      </c>
      <c r="E93" s="29">
        <v>5723.3</v>
      </c>
      <c r="F93" s="28">
        <v>5723.3</v>
      </c>
      <c r="G93" s="29">
        <v>3663.7</v>
      </c>
      <c r="H93" s="28">
        <v>5723.3</v>
      </c>
      <c r="I93" s="28">
        <v>4944.8999999999996</v>
      </c>
      <c r="J93" s="28">
        <v>4944.8999999999996</v>
      </c>
      <c r="K93" s="28">
        <v>4944.8999999999996</v>
      </c>
    </row>
    <row r="94" spans="1:11" ht="64.5" customHeight="1">
      <c r="A94" s="5" t="s">
        <v>114</v>
      </c>
      <c r="B94" s="39" t="s">
        <v>65</v>
      </c>
      <c r="C94" s="101" t="s">
        <v>181</v>
      </c>
      <c r="D94" s="67" t="s">
        <v>216</v>
      </c>
      <c r="E94" s="28">
        <v>330.3</v>
      </c>
      <c r="F94" s="28">
        <v>337</v>
      </c>
      <c r="G94" s="29">
        <v>165.1</v>
      </c>
      <c r="H94" s="28">
        <v>337</v>
      </c>
      <c r="I94" s="29"/>
      <c r="J94" s="29"/>
      <c r="K94" s="29"/>
    </row>
    <row r="95" spans="1:11" ht="62.25" customHeight="1">
      <c r="A95" s="5" t="s">
        <v>115</v>
      </c>
      <c r="B95" s="39" t="s">
        <v>66</v>
      </c>
      <c r="C95" s="101" t="s">
        <v>181</v>
      </c>
      <c r="D95" s="67" t="s">
        <v>216</v>
      </c>
      <c r="E95" s="28">
        <v>3402.6</v>
      </c>
      <c r="F95" s="28">
        <v>3402.6</v>
      </c>
      <c r="G95" s="29">
        <v>1158.5999999999999</v>
      </c>
      <c r="H95" s="28">
        <v>3402.6</v>
      </c>
      <c r="I95" s="28">
        <v>2221.6</v>
      </c>
      <c r="J95" s="28">
        <v>2315</v>
      </c>
      <c r="K95" s="28">
        <v>2412.1999999999998</v>
      </c>
    </row>
    <row r="96" spans="1:11" ht="75" customHeight="1">
      <c r="A96" s="5" t="s">
        <v>116</v>
      </c>
      <c r="B96" s="39" t="s">
        <v>67</v>
      </c>
      <c r="C96" s="101" t="s">
        <v>181</v>
      </c>
      <c r="D96" s="67" t="s">
        <v>216</v>
      </c>
      <c r="E96" s="28">
        <v>5980.4</v>
      </c>
      <c r="F96" s="28">
        <v>5980.4</v>
      </c>
      <c r="G96" s="29">
        <v>2178</v>
      </c>
      <c r="H96" s="28">
        <v>5980.4</v>
      </c>
      <c r="I96" s="28">
        <v>8065.3</v>
      </c>
      <c r="J96" s="28">
        <v>8065.3</v>
      </c>
      <c r="K96" s="28">
        <v>8065.3</v>
      </c>
    </row>
    <row r="97" spans="1:11" ht="63" customHeight="1">
      <c r="A97" s="5" t="s">
        <v>117</v>
      </c>
      <c r="B97" s="39" t="s">
        <v>68</v>
      </c>
      <c r="C97" s="101" t="s">
        <v>181</v>
      </c>
      <c r="D97" s="67" t="s">
        <v>216</v>
      </c>
      <c r="E97" s="28">
        <v>1991.2</v>
      </c>
      <c r="F97" s="28">
        <v>1991.2</v>
      </c>
      <c r="G97" s="29">
        <v>628.9</v>
      </c>
      <c r="H97" s="28">
        <v>1991.2</v>
      </c>
      <c r="I97" s="28">
        <v>1980.5</v>
      </c>
      <c r="J97" s="28">
        <v>1980.5</v>
      </c>
      <c r="K97" s="28">
        <v>1980.5</v>
      </c>
    </row>
    <row r="98" spans="1:11" ht="62.25" customHeight="1">
      <c r="A98" s="5" t="s">
        <v>118</v>
      </c>
      <c r="B98" s="39" t="s">
        <v>69</v>
      </c>
      <c r="C98" s="101" t="s">
        <v>181</v>
      </c>
      <c r="D98" s="67" t="s">
        <v>216</v>
      </c>
      <c r="E98" s="28">
        <v>223.8</v>
      </c>
      <c r="F98" s="28">
        <v>223.8</v>
      </c>
      <c r="G98" s="29">
        <v>84.6</v>
      </c>
      <c r="H98" s="28">
        <v>223.8</v>
      </c>
      <c r="I98" s="28">
        <v>232.8</v>
      </c>
      <c r="J98" s="28">
        <v>232.8</v>
      </c>
      <c r="K98" s="28">
        <v>232.8</v>
      </c>
    </row>
    <row r="99" spans="1:11" ht="78" hidden="1" customHeight="1">
      <c r="A99" s="5" t="s">
        <v>119</v>
      </c>
      <c r="B99" s="54" t="s">
        <v>70</v>
      </c>
      <c r="C99" s="101" t="s">
        <v>181</v>
      </c>
      <c r="D99" s="67" t="s">
        <v>216</v>
      </c>
      <c r="E99" s="28"/>
      <c r="F99" s="28"/>
      <c r="G99" s="30"/>
      <c r="H99" s="28"/>
      <c r="I99" s="28"/>
      <c r="J99" s="28"/>
      <c r="K99" s="28"/>
    </row>
    <row r="100" spans="1:11" ht="33.75" hidden="1" customHeight="1">
      <c r="A100" s="5" t="s">
        <v>120</v>
      </c>
      <c r="B100" s="54" t="s">
        <v>71</v>
      </c>
      <c r="C100" s="101" t="s">
        <v>181</v>
      </c>
      <c r="D100" s="67" t="s">
        <v>216</v>
      </c>
      <c r="E100" s="28"/>
      <c r="F100" s="28"/>
      <c r="G100" s="30"/>
      <c r="H100" s="28"/>
      <c r="I100" s="28"/>
      <c r="J100" s="28"/>
      <c r="K100" s="28"/>
    </row>
    <row r="101" spans="1:11" ht="51" customHeight="1">
      <c r="A101" s="5" t="s">
        <v>121</v>
      </c>
      <c r="B101" s="57" t="s">
        <v>72</v>
      </c>
      <c r="C101" s="101" t="s">
        <v>181</v>
      </c>
      <c r="D101" s="67" t="s">
        <v>216</v>
      </c>
      <c r="E101" s="28">
        <v>88153.600000000006</v>
      </c>
      <c r="F101" s="28">
        <v>89229.6</v>
      </c>
      <c r="G101" s="29">
        <v>56769.8</v>
      </c>
      <c r="H101" s="28">
        <v>89229.6</v>
      </c>
      <c r="I101" s="28">
        <v>83433.2</v>
      </c>
      <c r="J101" s="28">
        <v>83433.2</v>
      </c>
      <c r="K101" s="28">
        <v>83433.2</v>
      </c>
    </row>
    <row r="102" spans="1:11" ht="129" customHeight="1">
      <c r="A102" s="5" t="s">
        <v>122</v>
      </c>
      <c r="B102" s="39" t="s">
        <v>73</v>
      </c>
      <c r="C102" s="101" t="s">
        <v>181</v>
      </c>
      <c r="D102" s="67" t="s">
        <v>216</v>
      </c>
      <c r="E102" s="29">
        <v>13.7</v>
      </c>
      <c r="F102" s="28">
        <v>13.7</v>
      </c>
      <c r="G102" s="29"/>
      <c r="H102" s="28">
        <v>13.7</v>
      </c>
      <c r="I102" s="28"/>
      <c r="J102" s="28"/>
      <c r="K102" s="28"/>
    </row>
    <row r="103" spans="1:11" ht="80.25" hidden="1" customHeight="1">
      <c r="A103" s="5" t="s">
        <v>123</v>
      </c>
      <c r="B103" s="42" t="s">
        <v>187</v>
      </c>
      <c r="C103" s="101" t="s">
        <v>181</v>
      </c>
      <c r="D103" s="67" t="s">
        <v>216</v>
      </c>
      <c r="E103" s="28"/>
      <c r="F103" s="28"/>
      <c r="G103" s="29"/>
      <c r="H103" s="28"/>
      <c r="I103" s="29"/>
      <c r="J103" s="29"/>
      <c r="K103" s="29"/>
    </row>
    <row r="104" spans="1:11" ht="80.25" customHeight="1">
      <c r="A104" s="5" t="s">
        <v>189</v>
      </c>
      <c r="B104" s="56" t="s">
        <v>190</v>
      </c>
      <c r="C104" s="101" t="s">
        <v>181</v>
      </c>
      <c r="D104" s="67" t="s">
        <v>216</v>
      </c>
      <c r="E104" s="28">
        <v>46.1</v>
      </c>
      <c r="F104" s="28">
        <v>46.1</v>
      </c>
      <c r="G104" s="29"/>
      <c r="H104" s="28">
        <v>46.1</v>
      </c>
      <c r="I104" s="28">
        <v>59.9</v>
      </c>
      <c r="J104" s="28">
        <v>59.9</v>
      </c>
      <c r="K104" s="28">
        <v>59.9</v>
      </c>
    </row>
    <row r="105" spans="1:11" ht="65.25" customHeight="1">
      <c r="A105" s="5" t="s">
        <v>124</v>
      </c>
      <c r="B105" s="42" t="s">
        <v>80</v>
      </c>
      <c r="C105" s="101" t="s">
        <v>181</v>
      </c>
      <c r="D105" s="67" t="s">
        <v>216</v>
      </c>
      <c r="E105" s="27"/>
      <c r="F105" s="28">
        <v>14.1</v>
      </c>
      <c r="G105" s="92">
        <v>14.1</v>
      </c>
      <c r="H105" s="28">
        <v>14.1</v>
      </c>
      <c r="I105" s="28"/>
      <c r="J105" s="28"/>
      <c r="K105" s="28"/>
    </row>
    <row r="106" spans="1:11" ht="65.25" customHeight="1">
      <c r="A106" s="77" t="s">
        <v>205</v>
      </c>
      <c r="B106" s="76" t="s">
        <v>204</v>
      </c>
      <c r="C106" s="101" t="s">
        <v>181</v>
      </c>
      <c r="D106" s="67" t="s">
        <v>216</v>
      </c>
      <c r="E106" s="36">
        <v>19561.2</v>
      </c>
      <c r="F106" s="28">
        <v>18753</v>
      </c>
      <c r="G106" s="92">
        <v>12129.4</v>
      </c>
      <c r="H106" s="28">
        <v>18753</v>
      </c>
      <c r="I106" s="28"/>
      <c r="J106" s="28"/>
      <c r="K106" s="28"/>
    </row>
    <row r="107" spans="1:11" ht="49.15" hidden="1" customHeight="1">
      <c r="A107" s="77" t="s">
        <v>222</v>
      </c>
      <c r="B107" s="87" t="s">
        <v>223</v>
      </c>
      <c r="C107" s="101" t="s">
        <v>181</v>
      </c>
      <c r="D107" s="67" t="s">
        <v>216</v>
      </c>
      <c r="E107" s="27"/>
      <c r="F107" s="28"/>
      <c r="G107" s="29"/>
      <c r="H107" s="28"/>
      <c r="I107" s="28"/>
      <c r="J107" s="28"/>
      <c r="K107" s="28"/>
    </row>
    <row r="108" spans="1:11" ht="142.5" customHeight="1">
      <c r="A108" s="77" t="s">
        <v>254</v>
      </c>
      <c r="B108" s="46" t="s">
        <v>253</v>
      </c>
      <c r="C108" s="101" t="s">
        <v>181</v>
      </c>
      <c r="D108" s="67" t="s">
        <v>216</v>
      </c>
      <c r="E108" s="27"/>
      <c r="F108" s="28"/>
      <c r="G108" s="29"/>
      <c r="H108" s="28"/>
      <c r="I108" s="28">
        <v>188.4</v>
      </c>
      <c r="J108" s="28">
        <v>188.4</v>
      </c>
      <c r="K108" s="28">
        <v>188.4</v>
      </c>
    </row>
    <row r="109" spans="1:11" ht="24.75" customHeight="1">
      <c r="A109" s="11" t="s">
        <v>125</v>
      </c>
      <c r="B109" s="55" t="s">
        <v>74</v>
      </c>
      <c r="C109" s="101" t="s">
        <v>181</v>
      </c>
      <c r="D109" s="67" t="s">
        <v>216</v>
      </c>
      <c r="E109" s="27">
        <f>SUM(E110:E123)</f>
        <v>25397.600000000002</v>
      </c>
      <c r="F109" s="27">
        <f t="shared" ref="F109:K109" si="27">SUM(F110:F123)</f>
        <v>37313</v>
      </c>
      <c r="G109" s="27">
        <f t="shared" si="27"/>
        <v>30834.1</v>
      </c>
      <c r="H109" s="27">
        <f t="shared" si="27"/>
        <v>37313</v>
      </c>
      <c r="I109" s="27">
        <f t="shared" si="27"/>
        <v>19166.900000000001</v>
      </c>
      <c r="J109" s="27">
        <f t="shared" si="27"/>
        <v>701.9</v>
      </c>
      <c r="K109" s="27">
        <f t="shared" si="27"/>
        <v>701.9</v>
      </c>
    </row>
    <row r="110" spans="1:11" ht="63" customHeight="1">
      <c r="A110" s="16" t="s">
        <v>126</v>
      </c>
      <c r="B110" s="58" t="s">
        <v>75</v>
      </c>
      <c r="C110" s="101" t="s">
        <v>181</v>
      </c>
      <c r="D110" s="67" t="s">
        <v>216</v>
      </c>
      <c r="E110" s="28">
        <v>15551</v>
      </c>
      <c r="F110" s="37">
        <v>21234.2</v>
      </c>
      <c r="G110" s="29">
        <v>14771.3</v>
      </c>
      <c r="H110" s="37">
        <v>21234.2</v>
      </c>
      <c r="I110" s="37"/>
      <c r="J110" s="37"/>
      <c r="K110" s="29"/>
    </row>
    <row r="111" spans="1:11" ht="31.5" hidden="1" customHeight="1">
      <c r="A111" s="5" t="s">
        <v>127</v>
      </c>
      <c r="B111" s="59" t="s">
        <v>76</v>
      </c>
      <c r="C111" s="101" t="s">
        <v>181</v>
      </c>
      <c r="D111" s="67" t="s">
        <v>216</v>
      </c>
      <c r="E111" s="28"/>
      <c r="F111" s="28"/>
      <c r="G111" s="29"/>
      <c r="H111" s="28"/>
      <c r="I111" s="28"/>
      <c r="J111" s="28"/>
      <c r="K111" s="30"/>
    </row>
    <row r="112" spans="1:11" ht="41.25" customHeight="1">
      <c r="A112" s="5" t="s">
        <v>128</v>
      </c>
      <c r="B112" s="59" t="s">
        <v>92</v>
      </c>
      <c r="C112" s="101" t="s">
        <v>181</v>
      </c>
      <c r="D112" s="67" t="s">
        <v>216</v>
      </c>
      <c r="E112" s="28"/>
      <c r="F112" s="28">
        <v>2655</v>
      </c>
      <c r="G112" s="29">
        <v>2655</v>
      </c>
      <c r="H112" s="28">
        <v>2655</v>
      </c>
      <c r="I112" s="28"/>
      <c r="J112" s="28"/>
      <c r="K112" s="30"/>
    </row>
    <row r="113" spans="1:11" ht="41.25" hidden="1" customHeight="1">
      <c r="A113" s="5" t="s">
        <v>174</v>
      </c>
      <c r="B113" s="59" t="s">
        <v>175</v>
      </c>
      <c r="C113" s="101" t="s">
        <v>181</v>
      </c>
      <c r="D113" s="67" t="s">
        <v>216</v>
      </c>
      <c r="E113" s="28"/>
      <c r="F113" s="28"/>
      <c r="G113" s="29"/>
      <c r="H113" s="28"/>
      <c r="I113" s="28"/>
      <c r="J113" s="28"/>
      <c r="K113" s="30"/>
    </row>
    <row r="114" spans="1:11" ht="65.25" hidden="1" customHeight="1">
      <c r="A114" s="5" t="s">
        <v>217</v>
      </c>
      <c r="B114" s="85" t="s">
        <v>218</v>
      </c>
      <c r="C114" s="101" t="s">
        <v>181</v>
      </c>
      <c r="D114" s="67" t="s">
        <v>216</v>
      </c>
      <c r="E114" s="28"/>
      <c r="F114" s="28"/>
      <c r="G114" s="29"/>
      <c r="H114" s="28"/>
      <c r="I114" s="28"/>
      <c r="J114" s="28"/>
      <c r="K114" s="84"/>
    </row>
    <row r="115" spans="1:11" ht="44.25" customHeight="1">
      <c r="A115" s="5" t="s">
        <v>129</v>
      </c>
      <c r="B115" s="59" t="s">
        <v>81</v>
      </c>
      <c r="C115" s="101" t="s">
        <v>181</v>
      </c>
      <c r="D115" s="67" t="s">
        <v>216</v>
      </c>
      <c r="E115" s="28">
        <v>686.9</v>
      </c>
      <c r="F115" s="28">
        <v>1417</v>
      </c>
      <c r="G115" s="29">
        <v>1417</v>
      </c>
      <c r="H115" s="28">
        <v>1417</v>
      </c>
      <c r="I115" s="28">
        <v>701.9</v>
      </c>
      <c r="J115" s="28">
        <v>701.9</v>
      </c>
      <c r="K115" s="84">
        <v>701.9</v>
      </c>
    </row>
    <row r="116" spans="1:11" ht="39" hidden="1" customHeight="1">
      <c r="A116" s="5" t="s">
        <v>130</v>
      </c>
      <c r="B116" s="59" t="s">
        <v>99</v>
      </c>
      <c r="C116" s="101" t="s">
        <v>181</v>
      </c>
      <c r="D116" s="67" t="s">
        <v>216</v>
      </c>
      <c r="E116" s="28"/>
      <c r="F116" s="28"/>
      <c r="G116" s="29"/>
      <c r="H116" s="28"/>
      <c r="I116" s="28"/>
      <c r="J116" s="28"/>
      <c r="K116" s="30"/>
    </row>
    <row r="117" spans="1:11" ht="63" customHeight="1">
      <c r="A117" s="5" t="s">
        <v>247</v>
      </c>
      <c r="B117" s="85" t="s">
        <v>248</v>
      </c>
      <c r="C117" s="101" t="s">
        <v>181</v>
      </c>
      <c r="D117" s="67" t="s">
        <v>216</v>
      </c>
      <c r="E117" s="28">
        <v>5500</v>
      </c>
      <c r="F117" s="28">
        <v>6700</v>
      </c>
      <c r="G117" s="29">
        <v>6684</v>
      </c>
      <c r="H117" s="28">
        <v>6700</v>
      </c>
      <c r="I117" s="28">
        <v>15000</v>
      </c>
      <c r="J117" s="28"/>
      <c r="K117" s="30"/>
    </row>
    <row r="118" spans="1:11" ht="50.45" hidden="1" customHeight="1">
      <c r="A118" s="71" t="s">
        <v>224</v>
      </c>
      <c r="B118" s="87" t="s">
        <v>225</v>
      </c>
      <c r="C118" s="114" t="s">
        <v>181</v>
      </c>
      <c r="D118" s="67" t="s">
        <v>216</v>
      </c>
      <c r="E118" s="27"/>
      <c r="F118" s="28"/>
      <c r="G118" s="29"/>
      <c r="H118" s="28"/>
      <c r="I118" s="28"/>
      <c r="J118" s="28"/>
      <c r="K118" s="30"/>
    </row>
    <row r="119" spans="1:11" ht="65.25" hidden="1" customHeight="1">
      <c r="A119" s="71" t="s">
        <v>219</v>
      </c>
      <c r="B119" s="85" t="s">
        <v>220</v>
      </c>
      <c r="C119" s="114" t="s">
        <v>181</v>
      </c>
      <c r="D119" s="67" t="s">
        <v>216</v>
      </c>
      <c r="E119" s="27"/>
      <c r="F119" s="28"/>
      <c r="G119" s="29"/>
      <c r="H119" s="28"/>
      <c r="I119" s="28"/>
      <c r="J119" s="28"/>
      <c r="K119" s="84"/>
    </row>
    <row r="120" spans="1:11" ht="58.15" hidden="1" customHeight="1">
      <c r="A120" s="71" t="s">
        <v>226</v>
      </c>
      <c r="B120" s="87" t="s">
        <v>227</v>
      </c>
      <c r="C120" s="114" t="s">
        <v>181</v>
      </c>
      <c r="D120" s="67" t="s">
        <v>216</v>
      </c>
      <c r="E120" s="27"/>
      <c r="F120" s="28"/>
      <c r="G120" s="29"/>
      <c r="H120" s="28"/>
      <c r="I120" s="28"/>
      <c r="J120" s="28"/>
      <c r="K120" s="84"/>
    </row>
    <row r="121" spans="1:11" ht="70.900000000000006" hidden="1" customHeight="1">
      <c r="A121" s="71" t="s">
        <v>245</v>
      </c>
      <c r="B121" s="87" t="s">
        <v>228</v>
      </c>
      <c r="C121" s="114" t="s">
        <v>181</v>
      </c>
      <c r="D121" s="67" t="s">
        <v>216</v>
      </c>
      <c r="E121" s="27"/>
      <c r="F121" s="28"/>
      <c r="G121" s="30"/>
      <c r="H121" s="28"/>
      <c r="I121" s="28"/>
      <c r="J121" s="28"/>
      <c r="K121" s="84"/>
    </row>
    <row r="122" spans="1:11" ht="56.25" customHeight="1">
      <c r="A122" s="71" t="s">
        <v>249</v>
      </c>
      <c r="B122" s="98" t="s">
        <v>250</v>
      </c>
      <c r="C122" s="114" t="s">
        <v>181</v>
      </c>
      <c r="D122" s="67" t="s">
        <v>216</v>
      </c>
      <c r="E122" s="36">
        <v>1859.7</v>
      </c>
      <c r="F122" s="28">
        <v>3506.8</v>
      </c>
      <c r="G122" s="29">
        <f>572+2049.6+885.2</f>
        <v>3506.8</v>
      </c>
      <c r="H122" s="28">
        <v>3506.8</v>
      </c>
      <c r="I122" s="28">
        <v>3465</v>
      </c>
      <c r="J122" s="28"/>
      <c r="K122" s="84"/>
    </row>
    <row r="123" spans="1:11" ht="66.75" customHeight="1">
      <c r="A123" s="71" t="s">
        <v>251</v>
      </c>
      <c r="B123" s="85" t="s">
        <v>252</v>
      </c>
      <c r="C123" s="114" t="s">
        <v>181</v>
      </c>
      <c r="D123" s="67" t="s">
        <v>216</v>
      </c>
      <c r="E123" s="36">
        <v>1800</v>
      </c>
      <c r="F123" s="28">
        <v>1800</v>
      </c>
      <c r="G123" s="29">
        <v>1800</v>
      </c>
      <c r="H123" s="28">
        <v>1800</v>
      </c>
      <c r="I123" s="28"/>
      <c r="J123" s="28"/>
      <c r="K123" s="84"/>
    </row>
    <row r="124" spans="1:11" ht="57.75" customHeight="1">
      <c r="A124" s="95" t="s">
        <v>246</v>
      </c>
      <c r="B124" s="99" t="s">
        <v>100</v>
      </c>
      <c r="C124" s="114" t="s">
        <v>181</v>
      </c>
      <c r="D124" s="96" t="s">
        <v>216</v>
      </c>
      <c r="E124" s="27"/>
      <c r="F124" s="31"/>
      <c r="G124" s="31"/>
      <c r="H124" s="31"/>
      <c r="I124" s="31"/>
      <c r="J124" s="31"/>
      <c r="K124" s="100"/>
    </row>
    <row r="125" spans="1:11" ht="76.5" hidden="1" customHeight="1">
      <c r="A125" s="71" t="s">
        <v>229</v>
      </c>
      <c r="B125" s="87" t="s">
        <v>230</v>
      </c>
      <c r="C125" s="114" t="s">
        <v>181</v>
      </c>
      <c r="D125" s="67" t="s">
        <v>216</v>
      </c>
      <c r="E125" s="27"/>
      <c r="F125" s="31"/>
      <c r="G125" s="94"/>
      <c r="H125" s="31"/>
      <c r="I125" s="28"/>
      <c r="J125" s="28"/>
      <c r="K125" s="84"/>
    </row>
    <row r="126" spans="1:11" ht="58.5" customHeight="1">
      <c r="A126" s="7" t="s">
        <v>131</v>
      </c>
      <c r="B126" s="99" t="s">
        <v>78</v>
      </c>
      <c r="C126" s="101" t="s">
        <v>181</v>
      </c>
      <c r="D126" s="96" t="s">
        <v>216</v>
      </c>
      <c r="E126" s="27"/>
      <c r="F126" s="31">
        <v>-33.200000000000003</v>
      </c>
      <c r="G126" s="94">
        <v>-33.200000000000003</v>
      </c>
      <c r="H126" s="31">
        <v>-33.200000000000003</v>
      </c>
      <c r="I126" s="31"/>
      <c r="J126" s="31"/>
      <c r="K126" s="100"/>
    </row>
    <row r="127" spans="1:11" ht="18.75" customHeight="1">
      <c r="A127" s="127" t="s">
        <v>77</v>
      </c>
      <c r="B127" s="127"/>
      <c r="C127" s="109"/>
      <c r="D127" s="20"/>
      <c r="E127" s="27">
        <f t="shared" ref="E127:K127" si="28">E55+E8</f>
        <v>695744</v>
      </c>
      <c r="F127" s="27">
        <f t="shared" si="28"/>
        <v>737318.70000000007</v>
      </c>
      <c r="G127" s="27">
        <f t="shared" si="28"/>
        <v>463718.69999999995</v>
      </c>
      <c r="H127" s="27">
        <f t="shared" si="28"/>
        <v>737318.70000000007</v>
      </c>
      <c r="I127" s="27">
        <f t="shared" si="28"/>
        <v>662575.00000000012</v>
      </c>
      <c r="J127" s="27">
        <f t="shared" si="28"/>
        <v>594853.9</v>
      </c>
      <c r="K127" s="27">
        <f t="shared" si="28"/>
        <v>602988.10000000009</v>
      </c>
    </row>
    <row r="128" spans="1:11" ht="24" customHeight="1">
      <c r="A128" s="116" t="s">
        <v>235</v>
      </c>
      <c r="B128" s="117"/>
      <c r="C128" s="115"/>
      <c r="F128" s="120" t="s">
        <v>157</v>
      </c>
      <c r="G128" s="121"/>
    </row>
    <row r="129" spans="1:7" ht="19.5" customHeight="1">
      <c r="A129" s="118" t="s">
        <v>155</v>
      </c>
      <c r="B129" s="119"/>
      <c r="C129" s="108"/>
      <c r="F129" s="122" t="s">
        <v>158</v>
      </c>
      <c r="G129" s="123"/>
    </row>
    <row r="130" spans="1:7" ht="18" customHeight="1">
      <c r="A130" s="26" t="s">
        <v>156</v>
      </c>
    </row>
    <row r="131" spans="1:7" ht="32.1" customHeight="1">
      <c r="A131" s="1"/>
    </row>
  </sheetData>
  <mergeCells count="12">
    <mergeCell ref="E5:K5"/>
    <mergeCell ref="H6:H7"/>
    <mergeCell ref="A2:K4"/>
    <mergeCell ref="A5:B5"/>
    <mergeCell ref="D5:D7"/>
    <mergeCell ref="E6:G6"/>
    <mergeCell ref="A128:B128"/>
    <mergeCell ref="A129:B129"/>
    <mergeCell ref="F128:G128"/>
    <mergeCell ref="F129:G129"/>
    <mergeCell ref="I6:K6"/>
    <mergeCell ref="A127:B127"/>
  </mergeCells>
  <pageMargins left="0.11811023622047245" right="0.11811023622047245" top="0.15748031496062992" bottom="0.15748031496062992" header="0.11811023622047245" footer="0.11811023622047245"/>
  <pageSetup paperSize="9" scale="80" orientation="landscape" r:id="rId1"/>
  <rowBreaks count="5" manualBreakCount="5">
    <brk id="24" max="10" man="1"/>
    <brk id="44" max="10" man="1"/>
    <brk id="64" max="10" man="1"/>
    <brk id="97" max="10" man="1"/>
    <brk id="11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2022-11-10T06:40:46Z</dcterms:modified>
</cp:coreProperties>
</file>