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прогноз кркут 2022\"/>
    </mc:Choice>
  </mc:AlternateContent>
  <xr:revisionPtr revIDLastSave="0" documentId="13_ncr:1_{FF18E27E-2B89-40E6-BFDD-1119E865036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Z_A1196C51_1608_4ACD_91F5_DC05B59B2C9B_.wvu.PrintArea" localSheetId="0" hidden="1">Лист1!$A$1:$G$32</definedName>
    <definedName name="_xlnm.Print_Area" localSheetId="0">Лист1!$A$1:$H$32</definedName>
  </definedNames>
  <calcPr calcId="181029"/>
  <customWorkbookViews>
    <customWorkbookView name="Uchuskina - Личное представление" guid="{A1196C51-1608-4ACD-91F5-DC05B59B2C9B}" mergeInterval="0" personalView="1" maximized="1" xWindow="1" yWindow="1" windowWidth="1276" windowHeight="7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s="1"/>
  <c r="E24" i="1" s="1"/>
  <c r="F24" i="1" s="1"/>
  <c r="G24" i="1" s="1"/>
  <c r="C23" i="1"/>
  <c r="D23" i="1" s="1"/>
  <c r="E23" i="1" s="1"/>
  <c r="F23" i="1" s="1"/>
  <c r="G23" i="1" s="1"/>
  <c r="C19" i="1"/>
  <c r="D19" i="1" s="1"/>
  <c r="E19" i="1" s="1"/>
  <c r="F19" i="1" s="1"/>
  <c r="G19" i="1" s="1"/>
  <c r="C17" i="1"/>
  <c r="D17" i="1" s="1"/>
  <c r="E17" i="1" s="1"/>
  <c r="F17" i="1" s="1"/>
  <c r="G17" i="1" s="1"/>
  <c r="D16" i="1"/>
  <c r="E16" i="1" s="1"/>
  <c r="F16" i="1" s="1"/>
  <c r="G16" i="1" s="1"/>
  <c r="C16" i="1"/>
  <c r="B20" i="1"/>
  <c r="B12" i="1"/>
  <c r="B25" i="1" s="1"/>
  <c r="C12" i="1" l="1"/>
  <c r="C25" i="1" s="1"/>
  <c r="C20" i="1"/>
  <c r="C13" i="1"/>
  <c r="C26" i="1"/>
  <c r="C21" i="1" l="1"/>
  <c r="D12" i="1"/>
  <c r="E12" i="1" l="1"/>
  <c r="D25" i="1"/>
  <c r="D26" i="1" s="1"/>
  <c r="D13" i="1"/>
  <c r="D20" i="1"/>
  <c r="D21" i="1" l="1"/>
  <c r="E25" i="1"/>
  <c r="E26" i="1" s="1"/>
  <c r="E13" i="1"/>
  <c r="E20" i="1"/>
  <c r="G12" i="1"/>
  <c r="F12" i="1"/>
  <c r="F25" i="1" l="1"/>
  <c r="F26" i="1" s="1"/>
  <c r="F13" i="1"/>
  <c r="F20" i="1"/>
  <c r="E21" i="1"/>
  <c r="G25" i="1"/>
  <c r="G13" i="1"/>
  <c r="G20" i="1"/>
  <c r="F21" i="1" l="1"/>
  <c r="G21" i="1"/>
  <c r="G26" i="1"/>
</calcChain>
</file>

<file path=xl/sharedStrings.xml><?xml version="1.0" encoding="utf-8"?>
<sst xmlns="http://schemas.openxmlformats.org/spreadsheetml/2006/main" count="42" uniqueCount="41">
  <si>
    <t>Прогноз</t>
  </si>
  <si>
    <t xml:space="preserve">социально-экономического развития </t>
  </si>
  <si>
    <t>Показатели</t>
  </si>
  <si>
    <t>Денежные доходы населения - всего</t>
  </si>
  <si>
    <t>в том числе:</t>
  </si>
  <si>
    <t>Оплата труда</t>
  </si>
  <si>
    <t>Доходы от предпринимательской деятельности</t>
  </si>
  <si>
    <t>Пенсии</t>
  </si>
  <si>
    <t>Пособия</t>
  </si>
  <si>
    <t>Стипендии</t>
  </si>
  <si>
    <t>Другие доходы</t>
  </si>
  <si>
    <t>Расходы и сбережения -  всего</t>
  </si>
  <si>
    <t>Покупка товаров</t>
  </si>
  <si>
    <t>Обязательные платежи и разнообразные взносы</t>
  </si>
  <si>
    <t>Прочие расходы</t>
  </si>
  <si>
    <t>Среднемесячные денежные доходы на душу населения, рублей</t>
  </si>
  <si>
    <t>темп роста среднемесячных денежных доходов на душу населения %</t>
  </si>
  <si>
    <t>численность населения (среднегодовая), человек</t>
  </si>
  <si>
    <t>Примечание</t>
  </si>
  <si>
    <t>согласованные общепит и оборот розничной торговли</t>
  </si>
  <si>
    <t>остатки для регулирования превышения доходов над расходами</t>
  </si>
  <si>
    <t>запрос в налоговую</t>
  </si>
  <si>
    <t xml:space="preserve">остатки для регулирования превышения доходов над расходами </t>
  </si>
  <si>
    <t>запрос в занятость, соцзащиту, ЖЭУ и фонд соцсраха сложить пособия на ЖКУ, безратица, больничные, пособия по беременности, погребение, малоимущим, соцвыплаты</t>
  </si>
  <si>
    <t xml:space="preserve">согласованный ФОТ </t>
  </si>
  <si>
    <t xml:space="preserve"> запрос в отдел образования</t>
  </si>
  <si>
    <t>расходы должны быть в пределах 80-96% от доходов</t>
  </si>
  <si>
    <t>запрос в пенсионный фонд плюс 10% на военнослужащих и гос и муниципальных служащих</t>
  </si>
  <si>
    <t>запрос в налоговую по НДФЛ, налог на имущество, земельный, транспортный др. налоги граждан</t>
  </si>
  <si>
    <t xml:space="preserve">2022 год прогноз </t>
  </si>
  <si>
    <t>2019 год отчет</t>
  </si>
  <si>
    <t xml:space="preserve">2023 год прогноз </t>
  </si>
  <si>
    <t>2020 год отчет</t>
  </si>
  <si>
    <t>2021 год оценка</t>
  </si>
  <si>
    <t xml:space="preserve">2024 год прогноз </t>
  </si>
  <si>
    <t>до 2024 года</t>
  </si>
  <si>
    <t xml:space="preserve">Исполнитель   Заботина В.А.   Тел 8845( 60) 5-17-00    </t>
  </si>
  <si>
    <t>ПО МО г Красный Кут</t>
  </si>
  <si>
    <t>Приложение № 5 к постановлению</t>
  </si>
  <si>
    <t>администрации Краснокутского МР</t>
  </si>
  <si>
    <t>от ______________№______________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</si>
</sst>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5"/>
  <sheetViews>
    <sheetView tabSelected="1" view="pageBreakPreview" zoomScale="75" zoomScaleNormal="100" workbookViewId="0">
      <selection activeCell="E21" sqref="E21"/>
    </sheetView>
  </sheetViews>
  <sheetFormatPr defaultRowHeight="15.75" x14ac:dyDescent="0.25"/>
  <cols>
    <col min="1" max="1" width="42.140625" style="1" customWidth="1"/>
    <col min="2" max="2" width="10.42578125" style="1" customWidth="1"/>
    <col min="3" max="3" width="11.7109375" style="1" customWidth="1"/>
    <col min="4" max="4" width="12.28515625" style="1" customWidth="1"/>
    <col min="5" max="5" width="11.5703125" style="1" customWidth="1"/>
    <col min="6" max="6" width="11.28515625" style="1" customWidth="1"/>
    <col min="7" max="7" width="11" style="1" customWidth="1"/>
    <col min="8" max="8" width="59.28515625" style="7" customWidth="1"/>
    <col min="9" max="16384" width="9.140625" style="1"/>
  </cols>
  <sheetData>
    <row r="1" spans="1:8" s="3" customFormat="1" x14ac:dyDescent="0.25">
      <c r="H1" s="6"/>
    </row>
    <row r="2" spans="1:8" s="3" customFormat="1" x14ac:dyDescent="0.25">
      <c r="H2" s="6" t="s">
        <v>38</v>
      </c>
    </row>
    <row r="3" spans="1:8" s="3" customFormat="1" x14ac:dyDescent="0.25">
      <c r="H3" s="6" t="s">
        <v>39</v>
      </c>
    </row>
    <row r="4" spans="1:8" s="3" customFormat="1" x14ac:dyDescent="0.25">
      <c r="H4" s="6" t="s">
        <v>40</v>
      </c>
    </row>
    <row r="5" spans="1:8" s="3" customFormat="1" ht="18.75" x14ac:dyDescent="0.3">
      <c r="A5" s="12" t="s">
        <v>0</v>
      </c>
      <c r="B5" s="12"/>
      <c r="C5" s="12"/>
      <c r="D5" s="12"/>
      <c r="E5" s="12"/>
      <c r="F5" s="12"/>
      <c r="G5" s="12"/>
      <c r="H5" s="6"/>
    </row>
    <row r="6" spans="1:8" s="3" customFormat="1" ht="18.75" x14ac:dyDescent="0.3">
      <c r="A6" s="12" t="s">
        <v>1</v>
      </c>
      <c r="B6" s="12"/>
      <c r="C6" s="12"/>
      <c r="D6" s="12"/>
      <c r="E6" s="12"/>
      <c r="F6" s="12"/>
      <c r="G6" s="12"/>
      <c r="H6" s="6"/>
    </row>
    <row r="7" spans="1:8" s="3" customFormat="1" ht="18.75" x14ac:dyDescent="0.3">
      <c r="A7" s="12" t="s">
        <v>35</v>
      </c>
      <c r="B7" s="12"/>
      <c r="C7" s="12"/>
      <c r="D7" s="12"/>
      <c r="E7" s="12"/>
      <c r="F7" s="12"/>
      <c r="G7" s="12"/>
      <c r="H7" s="6"/>
    </row>
    <row r="8" spans="1:8" s="3" customFormat="1" x14ac:dyDescent="0.25">
      <c r="A8" s="11"/>
      <c r="B8" s="11"/>
      <c r="C8" s="11"/>
      <c r="H8" s="6"/>
    </row>
    <row r="9" spans="1:8" s="3" customFormat="1" x14ac:dyDescent="0.25">
      <c r="A9" s="13" t="s">
        <v>37</v>
      </c>
      <c r="B9" s="14"/>
      <c r="C9" s="14"/>
      <c r="D9" s="14"/>
      <c r="E9" s="14"/>
      <c r="F9" s="14"/>
      <c r="G9" s="14"/>
      <c r="H9" s="6"/>
    </row>
    <row r="10" spans="1:8" s="3" customFormat="1" x14ac:dyDescent="0.25">
      <c r="H10" s="6"/>
    </row>
    <row r="11" spans="1:8" s="3" customFormat="1" ht="31.5" x14ac:dyDescent="0.25">
      <c r="A11" s="9" t="s">
        <v>2</v>
      </c>
      <c r="B11" s="9" t="s">
        <v>30</v>
      </c>
      <c r="C11" s="9" t="s">
        <v>32</v>
      </c>
      <c r="D11" s="9" t="s">
        <v>33</v>
      </c>
      <c r="E11" s="9" t="s">
        <v>29</v>
      </c>
      <c r="F11" s="9" t="s">
        <v>31</v>
      </c>
      <c r="G11" s="9" t="s">
        <v>34</v>
      </c>
      <c r="H11" s="8" t="s">
        <v>18</v>
      </c>
    </row>
    <row r="12" spans="1:8" x14ac:dyDescent="0.25">
      <c r="A12" s="15" t="s">
        <v>3</v>
      </c>
      <c r="B12" s="16">
        <f t="shared" ref="B12:G12" si="0">SUM(B14:B19)</f>
        <v>3377919.2</v>
      </c>
      <c r="C12" s="16">
        <f t="shared" si="0"/>
        <v>3693506.7149999999</v>
      </c>
      <c r="D12" s="16">
        <f>SUM(D14:D19)</f>
        <v>4049688.4203750007</v>
      </c>
      <c r="E12" s="16">
        <f t="shared" si="0"/>
        <v>4398263.1153513752</v>
      </c>
      <c r="F12" s="16">
        <f t="shared" si="0"/>
        <v>4779479.8653071746</v>
      </c>
      <c r="G12" s="16">
        <f t="shared" si="0"/>
        <v>5197780.684993187</v>
      </c>
      <c r="H12" s="17"/>
    </row>
    <row r="13" spans="1:8" x14ac:dyDescent="0.25">
      <c r="A13" s="18" t="s">
        <v>4</v>
      </c>
      <c r="B13" s="19">
        <v>110.4</v>
      </c>
      <c r="C13" s="20">
        <f>C12/B12*100</f>
        <v>109.34266026848718</v>
      </c>
      <c r="D13" s="20">
        <f t="shared" ref="D13:G13" si="1">D12/C12*100</f>
        <v>109.64345628311661</v>
      </c>
      <c r="E13" s="20">
        <f t="shared" si="1"/>
        <v>108.60744479063149</v>
      </c>
      <c r="F13" s="20">
        <f t="shared" si="1"/>
        <v>108.66743848555191</v>
      </c>
      <c r="G13" s="20">
        <f t="shared" si="1"/>
        <v>108.75201552207247</v>
      </c>
      <c r="H13" s="17"/>
    </row>
    <row r="14" spans="1:8" x14ac:dyDescent="0.25">
      <c r="A14" s="18" t="s">
        <v>5</v>
      </c>
      <c r="B14" s="19">
        <v>912051.19999999995</v>
      </c>
      <c r="C14" s="19">
        <v>1002011.5</v>
      </c>
      <c r="D14" s="19">
        <v>1112490</v>
      </c>
      <c r="E14" s="19">
        <v>1191477</v>
      </c>
      <c r="F14" s="19">
        <v>1278455</v>
      </c>
      <c r="G14" s="21">
        <v>1374339</v>
      </c>
      <c r="H14" s="17" t="s">
        <v>24</v>
      </c>
    </row>
    <row r="15" spans="1:8" ht="31.5" x14ac:dyDescent="0.25">
      <c r="A15" s="18" t="s">
        <v>6</v>
      </c>
      <c r="B15" s="19">
        <v>6520</v>
      </c>
      <c r="C15" s="19">
        <v>7175</v>
      </c>
      <c r="D15" s="19">
        <v>7860</v>
      </c>
      <c r="E15" s="19">
        <v>9235</v>
      </c>
      <c r="F15" s="19">
        <v>9635</v>
      </c>
      <c r="G15" s="21">
        <v>10060</v>
      </c>
      <c r="H15" s="17" t="s">
        <v>21</v>
      </c>
    </row>
    <row r="16" spans="1:8" ht="31.5" x14ac:dyDescent="0.25">
      <c r="A16" s="18" t="s">
        <v>7</v>
      </c>
      <c r="B16" s="19">
        <v>855327</v>
      </c>
      <c r="C16" s="19">
        <f>B16*106.5/100</f>
        <v>910923.255</v>
      </c>
      <c r="D16" s="19">
        <f t="shared" ref="D16:G16" si="2">C16*106.5/100</f>
        <v>970133.26657500002</v>
      </c>
      <c r="E16" s="19">
        <f t="shared" si="2"/>
        <v>1033191.9289023749</v>
      </c>
      <c r="F16" s="19">
        <f t="shared" si="2"/>
        <v>1100349.4042810292</v>
      </c>
      <c r="G16" s="19">
        <f t="shared" si="2"/>
        <v>1171872.1155592962</v>
      </c>
      <c r="H16" s="17" t="s">
        <v>27</v>
      </c>
    </row>
    <row r="17" spans="1:8" ht="51.75" customHeight="1" x14ac:dyDescent="0.25">
      <c r="A17" s="18" t="s">
        <v>8</v>
      </c>
      <c r="B17" s="19">
        <v>77079</v>
      </c>
      <c r="C17" s="19">
        <f>B17*110.5/100</f>
        <v>85172.294999999998</v>
      </c>
      <c r="D17" s="19">
        <f t="shared" ref="D17:G19" si="3">C17*110.5/100</f>
        <v>94115.385974999997</v>
      </c>
      <c r="E17" s="19">
        <f t="shared" si="3"/>
        <v>103997.50150237499</v>
      </c>
      <c r="F17" s="19">
        <f t="shared" si="3"/>
        <v>114917.23916012436</v>
      </c>
      <c r="G17" s="19">
        <f t="shared" si="3"/>
        <v>126983.54927193742</v>
      </c>
      <c r="H17" s="17" t="s">
        <v>23</v>
      </c>
    </row>
    <row r="18" spans="1:8" x14ac:dyDescent="0.25">
      <c r="A18" s="18" t="s">
        <v>9</v>
      </c>
      <c r="B18" s="19">
        <v>6349</v>
      </c>
      <c r="C18" s="19">
        <v>7969.4</v>
      </c>
      <c r="D18" s="19">
        <v>8407.7000000000007</v>
      </c>
      <c r="E18" s="19">
        <v>8728</v>
      </c>
      <c r="F18" s="19">
        <v>9068</v>
      </c>
      <c r="G18" s="21">
        <v>9430</v>
      </c>
      <c r="H18" s="17" t="s">
        <v>25</v>
      </c>
    </row>
    <row r="19" spans="1:8" ht="31.5" x14ac:dyDescent="0.25">
      <c r="A19" s="18" t="s">
        <v>10</v>
      </c>
      <c r="B19" s="19">
        <v>1520593</v>
      </c>
      <c r="C19" s="19">
        <f>B19*110.5/100</f>
        <v>1680255.2649999999</v>
      </c>
      <c r="D19" s="19">
        <f t="shared" si="3"/>
        <v>1856682.067825</v>
      </c>
      <c r="E19" s="19">
        <f t="shared" si="3"/>
        <v>2051633.684946625</v>
      </c>
      <c r="F19" s="19">
        <f t="shared" si="3"/>
        <v>2267055.2218660205</v>
      </c>
      <c r="G19" s="19">
        <f t="shared" si="3"/>
        <v>2505096.0201619528</v>
      </c>
      <c r="H19" s="17" t="s">
        <v>22</v>
      </c>
    </row>
    <row r="20" spans="1:8" x14ac:dyDescent="0.25">
      <c r="A20" s="15" t="s">
        <v>11</v>
      </c>
      <c r="B20" s="16">
        <f t="shared" ref="B20" si="4">SUM(B22:B24)</f>
        <v>3148233</v>
      </c>
      <c r="C20" s="16">
        <f>C12*93/100</f>
        <v>3434961.2449500002</v>
      </c>
      <c r="D20" s="16">
        <f>D12*94/100</f>
        <v>3806707.115152501</v>
      </c>
      <c r="E20" s="16">
        <f>E12*94/100</f>
        <v>4134367.3284302927</v>
      </c>
      <c r="F20" s="16">
        <f>F12*94/100</f>
        <v>4492711.0733887441</v>
      </c>
      <c r="G20" s="16">
        <f>G12*94/100</f>
        <v>4885913.843893596</v>
      </c>
      <c r="H20" s="17" t="s">
        <v>26</v>
      </c>
    </row>
    <row r="21" spans="1:8" x14ac:dyDescent="0.25">
      <c r="A21" s="18" t="s">
        <v>4</v>
      </c>
      <c r="B21" s="19">
        <v>111.9</v>
      </c>
      <c r="C21" s="20">
        <f>C20/B20*100</f>
        <v>109.10759289258452</v>
      </c>
      <c r="D21" s="20">
        <f t="shared" ref="D21:G21" si="5">D20/C20*100</f>
        <v>110.82241817863398</v>
      </c>
      <c r="E21" s="20">
        <f t="shared" si="5"/>
        <v>108.60744479063146</v>
      </c>
      <c r="F21" s="20">
        <f t="shared" si="5"/>
        <v>108.66743848555191</v>
      </c>
      <c r="G21" s="20">
        <f t="shared" si="5"/>
        <v>108.75201552207247</v>
      </c>
      <c r="H21" s="17"/>
    </row>
    <row r="22" spans="1:8" x14ac:dyDescent="0.25">
      <c r="A22" s="18" t="s">
        <v>12</v>
      </c>
      <c r="B22" s="19">
        <v>1690629</v>
      </c>
      <c r="C22" s="19">
        <v>1806384</v>
      </c>
      <c r="D22" s="19">
        <v>1888090</v>
      </c>
      <c r="E22" s="19">
        <v>2014780</v>
      </c>
      <c r="F22" s="19">
        <v>2151990</v>
      </c>
      <c r="G22" s="21">
        <v>2300700</v>
      </c>
      <c r="H22" s="17" t="s">
        <v>19</v>
      </c>
    </row>
    <row r="23" spans="1:8" ht="31.5" x14ac:dyDescent="0.25">
      <c r="A23" s="18" t="s">
        <v>13</v>
      </c>
      <c r="B23" s="19">
        <v>272554</v>
      </c>
      <c r="C23" s="19">
        <f>B23*105/100</f>
        <v>286181.7</v>
      </c>
      <c r="D23" s="19">
        <f t="shared" ref="D23:G23" si="6">C23*105/100</f>
        <v>300490.78499999997</v>
      </c>
      <c r="E23" s="19">
        <f t="shared" si="6"/>
        <v>315515.32424999995</v>
      </c>
      <c r="F23" s="19">
        <f t="shared" si="6"/>
        <v>331291.09046249994</v>
      </c>
      <c r="G23" s="19">
        <f t="shared" si="6"/>
        <v>347855.64498562494</v>
      </c>
      <c r="H23" s="17" t="s">
        <v>28</v>
      </c>
    </row>
    <row r="24" spans="1:8" ht="31.5" x14ac:dyDescent="0.25">
      <c r="A24" s="18" t="s">
        <v>14</v>
      </c>
      <c r="B24" s="19">
        <v>1185050</v>
      </c>
      <c r="C24" s="19">
        <f t="shared" ref="C24:G24" si="7">B24*105/100</f>
        <v>1244302.5</v>
      </c>
      <c r="D24" s="19">
        <f t="shared" si="7"/>
        <v>1306517.625</v>
      </c>
      <c r="E24" s="19">
        <f t="shared" si="7"/>
        <v>1371843.5062500001</v>
      </c>
      <c r="F24" s="19">
        <f t="shared" si="7"/>
        <v>1440435.6815625001</v>
      </c>
      <c r="G24" s="19">
        <f t="shared" si="7"/>
        <v>1512457.465640625</v>
      </c>
      <c r="H24" s="17" t="s">
        <v>20</v>
      </c>
    </row>
    <row r="25" spans="1:8" ht="31.5" x14ac:dyDescent="0.25">
      <c r="A25" s="18" t="s">
        <v>15</v>
      </c>
      <c r="B25" s="16">
        <f t="shared" ref="B25:F25" si="8">B12/B27/12*1000</f>
        <v>19568.52740122813</v>
      </c>
      <c r="C25" s="16">
        <f t="shared" si="8"/>
        <v>21782.88933121019</v>
      </c>
      <c r="D25" s="16">
        <f t="shared" si="8"/>
        <v>23883.512741065115</v>
      </c>
      <c r="E25" s="16">
        <f t="shared" si="8"/>
        <v>25939.272914315734</v>
      </c>
      <c r="F25" s="16">
        <f t="shared" si="8"/>
        <v>28187.543437763477</v>
      </c>
      <c r="G25" s="16">
        <f>G12/G27/12*1000</f>
        <v>30654.521614727455</v>
      </c>
      <c r="H25" s="17"/>
    </row>
    <row r="26" spans="1:8" ht="31.5" x14ac:dyDescent="0.25">
      <c r="A26" s="18" t="s">
        <v>16</v>
      </c>
      <c r="B26" s="20">
        <v>111.6</v>
      </c>
      <c r="C26" s="22">
        <f>C25/B25*100</f>
        <v>111.31593545379958</v>
      </c>
      <c r="D26" s="22">
        <f>D25/C25*100</f>
        <v>109.64345628311661</v>
      </c>
      <c r="E26" s="22">
        <f>E25/D25*100</f>
        <v>108.60744479063149</v>
      </c>
      <c r="F26" s="22">
        <f>F25/E25*100</f>
        <v>108.66743848555191</v>
      </c>
      <c r="G26" s="22">
        <f>G25/F25*100</f>
        <v>108.75201552207245</v>
      </c>
      <c r="H26" s="17"/>
    </row>
    <row r="27" spans="1:8" ht="31.5" x14ac:dyDescent="0.25">
      <c r="A27" s="18" t="s">
        <v>17</v>
      </c>
      <c r="B27" s="19">
        <v>14385</v>
      </c>
      <c r="C27" s="19">
        <v>14130</v>
      </c>
      <c r="D27" s="19">
        <v>14130</v>
      </c>
      <c r="E27" s="19">
        <v>14130</v>
      </c>
      <c r="F27" s="19">
        <v>14130</v>
      </c>
      <c r="G27" s="21">
        <v>14130</v>
      </c>
      <c r="H27" s="17"/>
    </row>
    <row r="28" spans="1:8" s="3" customFormat="1" x14ac:dyDescent="0.25">
      <c r="A28" s="23"/>
      <c r="B28" s="23"/>
      <c r="C28" s="23"/>
      <c r="D28" s="23"/>
      <c r="E28" s="23"/>
      <c r="F28" s="23"/>
      <c r="G28" s="23"/>
      <c r="H28" s="24"/>
    </row>
    <row r="29" spans="1:8" s="3" customFormat="1" x14ac:dyDescent="0.25">
      <c r="A29" s="10"/>
      <c r="B29" s="4"/>
      <c r="C29" s="4"/>
      <c r="D29" s="4"/>
      <c r="E29" s="4"/>
      <c r="F29" s="10"/>
      <c r="H29" s="10" t="s">
        <v>36</v>
      </c>
    </row>
    <row r="30" spans="1:8" s="3" customFormat="1" x14ac:dyDescent="0.25">
      <c r="A30" s="4"/>
      <c r="B30" s="4"/>
      <c r="C30" s="4"/>
      <c r="D30" s="4"/>
      <c r="E30" s="4"/>
      <c r="F30" s="4"/>
      <c r="H30" s="6"/>
    </row>
    <row r="31" spans="1:8" s="3" customFormat="1" x14ac:dyDescent="0.25">
      <c r="A31" s="5"/>
      <c r="B31" s="4"/>
      <c r="C31" s="4"/>
      <c r="D31" s="4"/>
      <c r="E31" s="4"/>
      <c r="F31" s="4"/>
      <c r="H31" s="6"/>
    </row>
    <row r="32" spans="1:8" s="3" customFormat="1" x14ac:dyDescent="0.25">
      <c r="A32" s="4"/>
      <c r="B32" s="4"/>
      <c r="C32" s="4"/>
      <c r="D32" s="4"/>
      <c r="E32" s="4"/>
      <c r="F32" s="4"/>
      <c r="H32" s="6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A1196C51-1608-4ACD-91F5-DC05B59B2C9B}" scale="75" showPageBreaks="1" printArea="1" view="pageBreakPreview" topLeftCell="A5">
      <selection activeCell="B9" sqref="B9:G9"/>
      <pageMargins left="0.17" right="0.2" top="0.5" bottom="0.5" header="0.5" footer="0.5"/>
      <pageSetup paperSize="9" scale="91" orientation="portrait" r:id="rId1"/>
      <headerFooter alignWithMargins="0"/>
    </customSheetView>
  </customSheetViews>
  <mergeCells count="5">
    <mergeCell ref="A28:G28"/>
    <mergeCell ref="A5:G5"/>
    <mergeCell ref="A6:G6"/>
    <mergeCell ref="A7:G7"/>
    <mergeCell ref="A9:G9"/>
  </mergeCells>
  <phoneticPr fontId="0" type="noConversion"/>
  <pageMargins left="0.15748031496062992" right="0.19685039370078741" top="0.31496062992125984" bottom="0.31496062992125984" header="0.51181102362204722" footer="0.51181102362204722"/>
  <pageSetup paperSize="9" scale="82" orientation="landscape" r:id="rId2"/>
  <headerFooter alignWithMargins="0"/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biktashevaDL</dc:creator>
  <cp:lastModifiedBy>Voitenko</cp:lastModifiedBy>
  <cp:lastPrinted>2021-07-19T09:06:32Z</cp:lastPrinted>
  <dcterms:created xsi:type="dcterms:W3CDTF">2007-03-26T06:35:51Z</dcterms:created>
  <dcterms:modified xsi:type="dcterms:W3CDTF">2021-08-25T07:17:41Z</dcterms:modified>
</cp:coreProperties>
</file>