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последний" sheetId="3" r:id="rId1"/>
  </sheets>
  <calcPr calcId="125725"/>
</workbook>
</file>

<file path=xl/calcChain.xml><?xml version="1.0" encoding="utf-8"?>
<calcChain xmlns="http://schemas.openxmlformats.org/spreadsheetml/2006/main">
  <c r="J38" i="3"/>
  <c r="J37"/>
  <c r="J36"/>
  <c r="J35"/>
  <c r="J34"/>
  <c r="J33"/>
  <c r="J32"/>
  <c r="J31"/>
  <c r="J30"/>
  <c r="J29"/>
  <c r="J28"/>
  <c r="D27"/>
  <c r="N26"/>
  <c r="M26"/>
  <c r="L26"/>
  <c r="D26"/>
  <c r="J26" s="1"/>
  <c r="N24"/>
  <c r="M24"/>
  <c r="L24"/>
  <c r="K24"/>
  <c r="J24"/>
  <c r="N23"/>
  <c r="M23"/>
  <c r="L23"/>
  <c r="K23"/>
  <c r="J23"/>
  <c r="N22"/>
  <c r="M22"/>
  <c r="L22"/>
  <c r="K22"/>
  <c r="J22"/>
  <c r="N21"/>
  <c r="M21"/>
  <c r="L21"/>
  <c r="K21"/>
  <c r="J21"/>
  <c r="N19"/>
  <c r="M19"/>
  <c r="L19"/>
  <c r="K19"/>
  <c r="J19"/>
  <c r="N18"/>
  <c r="M18"/>
  <c r="L18"/>
  <c r="K18"/>
  <c r="J18"/>
  <c r="N17"/>
  <c r="M17"/>
  <c r="L17"/>
  <c r="K17"/>
  <c r="J17"/>
  <c r="N16"/>
  <c r="M16"/>
  <c r="L16"/>
  <c r="K16"/>
  <c r="J16"/>
  <c r="N14"/>
  <c r="M14"/>
  <c r="L14"/>
  <c r="K14"/>
  <c r="J14"/>
  <c r="N13"/>
  <c r="M13"/>
  <c r="L13"/>
  <c r="K13"/>
  <c r="J13"/>
  <c r="N12"/>
  <c r="M12"/>
  <c r="L12"/>
  <c r="K12"/>
  <c r="J12"/>
  <c r="N11"/>
  <c r="M11"/>
  <c r="L11"/>
  <c r="K11"/>
  <c r="J11"/>
  <c r="N9"/>
  <c r="M9"/>
  <c r="L9"/>
  <c r="K9"/>
  <c r="J9"/>
  <c r="D5"/>
  <c r="J5" s="1"/>
  <c r="E5" l="1"/>
  <c r="K5" s="1"/>
  <c r="K26"/>
  <c r="E40" s="1"/>
  <c r="F40" s="1"/>
  <c r="G40" s="1"/>
  <c r="H40" s="1"/>
  <c r="J27"/>
  <c r="F5" l="1"/>
  <c r="L5" s="1"/>
  <c r="E33"/>
  <c r="E30"/>
  <c r="E27"/>
  <c r="G5" l="1"/>
  <c r="M5" s="1"/>
  <c r="K27"/>
  <c r="F27"/>
  <c r="K33"/>
  <c r="E37" s="1"/>
  <c r="F33"/>
  <c r="K30"/>
  <c r="E34" s="1"/>
  <c r="F30"/>
  <c r="H5" l="1"/>
  <c r="N5" s="1"/>
  <c r="G30"/>
  <c r="K37"/>
  <c r="F37"/>
  <c r="G27"/>
  <c r="K34"/>
  <c r="E38" s="1"/>
  <c r="F34"/>
  <c r="G33"/>
  <c r="E31"/>
  <c r="E28"/>
  <c r="K31" l="1"/>
  <c r="E35" s="1"/>
  <c r="F31"/>
  <c r="K38"/>
  <c r="F38"/>
  <c r="H27"/>
  <c r="G37"/>
  <c r="K28"/>
  <c r="F28"/>
  <c r="H33"/>
  <c r="G34"/>
  <c r="H30"/>
  <c r="H34" l="1"/>
  <c r="G28"/>
  <c r="G31"/>
  <c r="E32"/>
  <c r="E29"/>
  <c r="H37"/>
  <c r="G38"/>
  <c r="K35"/>
  <c r="F35"/>
  <c r="G35" l="1"/>
  <c r="K32"/>
  <c r="E36" s="1"/>
  <c r="F32"/>
  <c r="H38"/>
  <c r="K29"/>
  <c r="F29"/>
  <c r="H31"/>
  <c r="H28"/>
  <c r="G32" l="1"/>
  <c r="G29"/>
  <c r="K36"/>
  <c r="F36"/>
  <c r="H35"/>
  <c r="G36" l="1"/>
  <c r="H29"/>
  <c r="H32"/>
  <c r="H36" l="1"/>
</calcChain>
</file>

<file path=xl/sharedStrings.xml><?xml version="1.0" encoding="utf-8"?>
<sst xmlns="http://schemas.openxmlformats.org/spreadsheetml/2006/main" count="89" uniqueCount="59">
  <si>
    <t>Показатели</t>
  </si>
  <si>
    <t>Продукция сельского хозяйства</t>
  </si>
  <si>
    <t>млн. руб.</t>
  </si>
  <si>
    <t>Индекс производства продукции сельского хозяйства</t>
  </si>
  <si>
    <t>% к предыдущему году в сопоставимых ценах</t>
  </si>
  <si>
    <t>Индекс-дефлятор продукции сельского хозяйства в хозяйствах всех категорий</t>
  </si>
  <si>
    <t>% к предыдущему году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</si>
  <si>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</si>
  <si>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</si>
  <si>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</si>
  <si>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</si>
  <si>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</si>
  <si>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</si>
  <si>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</si>
  <si>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</si>
  <si>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</si>
  <si>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</si>
  <si>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</si>
  <si>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Един. измер.</t>
  </si>
  <si>
    <t>Производство  (все категории хозяйств)</t>
  </si>
  <si>
    <t>в т.ч. закрытого грунта</t>
  </si>
  <si>
    <t>Шерсть - всего</t>
  </si>
  <si>
    <t>ц</t>
  </si>
  <si>
    <t>Улов речной рыбы - всего</t>
  </si>
  <si>
    <t>Улов прудовой рыбы - всего</t>
  </si>
  <si>
    <t>Площадь садов, всего</t>
  </si>
  <si>
    <t>га</t>
  </si>
  <si>
    <t>Площадь ягодников, всего</t>
  </si>
  <si>
    <t>Площадь прудов, всего</t>
  </si>
  <si>
    <t>Площадь теплиц, всего</t>
  </si>
  <si>
    <t>Доходы, уменьшенные на величину расходов в соответствии со статьёй 346.5 Налогового кодекса Российской Федерации, сельскохозяйственных товаропроизводителей, перешедших на уплату единого сельскохозяйственного налога – всего</t>
  </si>
  <si>
    <t>тыс. руб.</t>
  </si>
  <si>
    <t>*</t>
  </si>
  <si>
    <t>…</t>
  </si>
  <si>
    <r>
      <t xml:space="preserve">* - </t>
    </r>
    <r>
      <rPr>
        <sz val="12"/>
        <color theme="1"/>
        <rFont val="Times New Roman"/>
        <family val="1"/>
        <charset val="204"/>
      </rPr>
      <t>в разрезе поселений и городских округов</t>
    </r>
  </si>
  <si>
    <t>2024 год, прогноз</t>
  </si>
  <si>
    <t>2021 год, отчет</t>
  </si>
  <si>
    <t>2025 год, прогноз</t>
  </si>
  <si>
    <t>Акимов В.А. 26-41-79</t>
  </si>
  <si>
    <t>Шмелев Д.Ю. 27-85-98</t>
  </si>
  <si>
    <t>2022 год, отчет</t>
  </si>
  <si>
    <t>2023 год, оценка</t>
  </si>
  <si>
    <t>2026 год, прогноз</t>
  </si>
  <si>
    <t>Показатели сельского хозяйства  по  Краснокутскому   муниципальному району Саратовской 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</si>
  <si>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</si>
  <si>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</si>
  <si>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Дьяковское МО</t>
  </si>
  <si>
    <t>Ждановское МО</t>
  </si>
  <si>
    <t>Журавлевское МО</t>
  </si>
  <si>
    <t>Интернациональное МО</t>
  </si>
  <si>
    <t>Комсомольское МО</t>
  </si>
  <si>
    <t>Лавровское МО</t>
  </si>
  <si>
    <t>Лебедевское МО</t>
  </si>
  <si>
    <t>Логиновское МО</t>
  </si>
  <si>
    <t>Первомайское МО</t>
  </si>
  <si>
    <t>Усатовское МО</t>
  </si>
  <si>
    <t>Чкаловское МО</t>
  </si>
  <si>
    <t xml:space="preserve">ЕСХН </t>
  </si>
  <si>
    <t>Красный Кут г.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</si>
</sst>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0" borderId="0" xfId="0" applyFont="1"/>
    <xf numFmtId="0" fontId="6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10" fillId="0" borderId="1" xfId="0" applyFont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1" fontId="11" fillId="2" borderId="1" xfId="0" applyNumberFormat="1" applyFont="1" applyFill="1" applyBorder="1" applyAlignment="1" applyProtection="1">
      <alignment vertical="center"/>
      <protection locked="0"/>
    </xf>
    <xf numFmtId="1" fontId="11" fillId="0" borderId="1" xfId="0" applyNumberFormat="1" applyFont="1" applyFill="1" applyBorder="1" applyAlignment="1" applyProtection="1">
      <alignment vertical="center"/>
      <protection locked="0"/>
    </xf>
    <xf numFmtId="1" fontId="13" fillId="0" borderId="0" xfId="0" applyNumberFormat="1" applyFont="1" applyFill="1" applyBorder="1" applyAlignment="1" applyProtection="1">
      <alignment vertical="center"/>
      <protection locked="0"/>
    </xf>
    <xf numFmtId="1" fontId="10" fillId="0" borderId="0" xfId="0" applyNumberFormat="1" applyFont="1" applyFill="1" applyBorder="1" applyAlignment="1" applyProtection="1">
      <alignment vertical="center"/>
      <protection locked="0"/>
    </xf>
    <xf numFmtId="0" fontId="0" fillId="0" borderId="1" xfId="0" applyBorder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 shrinkToFit="1"/>
    </xf>
    <xf numFmtId="164" fontId="6" fillId="2" borderId="1" xfId="0" applyNumberFormat="1" applyFont="1" applyFill="1" applyBorder="1" applyAlignment="1" applyProtection="1">
      <alignment horizontal="center" vertical="center" wrapText="1" shrinkToFit="1"/>
    </xf>
    <xf numFmtId="0" fontId="0" fillId="2" borderId="1" xfId="0" applyFill="1" applyBorder="1"/>
    <xf numFmtId="0" fontId="14" fillId="0" borderId="1" xfId="0" applyFont="1" applyBorder="1" applyAlignment="1">
      <alignment horizontal="right" vertical="top" wrapText="1"/>
    </xf>
    <xf numFmtId="164" fontId="13" fillId="0" borderId="1" xfId="0" applyNumberFormat="1" applyFont="1" applyFill="1" applyBorder="1" applyAlignment="1" applyProtection="1">
      <alignment vertical="center"/>
      <protection locked="0"/>
    </xf>
    <xf numFmtId="0" fontId="0" fillId="3" borderId="0" xfId="0" applyFill="1"/>
    <xf numFmtId="1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 wrapText="1"/>
    </xf>
    <xf numFmtId="1" fontId="15" fillId="0" borderId="0" xfId="0" applyNumberFormat="1" applyFont="1" applyFill="1" applyBorder="1" applyAlignment="1" applyProtection="1">
      <alignment vertical="center"/>
      <protection locked="0"/>
    </xf>
    <xf numFmtId="1" fontId="16" fillId="0" borderId="0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top" wrapText="1"/>
    </xf>
    <xf numFmtId="1" fontId="12" fillId="0" borderId="1" xfId="0" applyNumberFormat="1" applyFont="1" applyFill="1" applyBorder="1" applyAlignment="1" applyProtection="1">
      <alignment vertical="center"/>
      <protection locked="0"/>
    </xf>
    <xf numFmtId="164" fontId="10" fillId="0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7"/>
  <sheetViews>
    <sheetView tabSelected="1" zoomScale="84" zoomScaleNormal="84" workbookViewId="0">
      <selection activeCell="A6" sqref="A6:XFD6"/>
    </sheetView>
  </sheetViews>
  <sheetFormatPr defaultRowHeight="15"/>
  <cols>
    <col min="1" max="1" width="40.7109375" customWidth="1"/>
    <col min="2" max="2" width="17.28515625" customWidth="1"/>
    <col min="4" max="4" width="10.42578125" customWidth="1"/>
    <col min="6" max="11" width="12.7109375" customWidth="1"/>
  </cols>
  <sheetData>
    <row r="1" spans="1:14" ht="18.75">
      <c r="A1" s="37" t="s">
        <v>43</v>
      </c>
      <c r="B1" s="37"/>
      <c r="C1" s="37"/>
      <c r="D1" s="37"/>
      <c r="E1" s="37"/>
      <c r="F1" s="37"/>
      <c r="G1" s="37"/>
      <c r="H1" s="37"/>
    </row>
    <row r="2" spans="1:14" ht="18.75">
      <c r="A2" s="37" t="s">
        <v>44</v>
      </c>
      <c r="B2" s="37"/>
      <c r="C2" s="37"/>
      <c r="D2" s="37"/>
      <c r="E2" s="37"/>
      <c r="F2" s="37"/>
      <c r="G2" s="37"/>
      <c r="H2" s="37"/>
    </row>
    <row r="3" spans="1:14" ht="15.75">
      <c r="A3" s="1"/>
    </row>
    <row r="4" spans="1:14" ht="54.75" customHeight="1">
      <c r="A4" s="30" t="s">
        <v>0</v>
      </c>
      <c r="B4" s="30" t="s">
        <v>18</v>
      </c>
      <c r="C4" s="30" t="s">
        <v>36</v>
      </c>
      <c r="D4" s="30" t="s">
        <v>40</v>
      </c>
      <c r="E4" s="30" t="s">
        <v>41</v>
      </c>
      <c r="F4" s="30" t="s">
        <v>35</v>
      </c>
      <c r="G4" s="30" t="s">
        <v>37</v>
      </c>
      <c r="H4" s="30" t="s">
        <v>42</v>
      </c>
      <c r="J4" s="12">
        <v>2022</v>
      </c>
      <c r="K4" s="13">
        <v>2023</v>
      </c>
      <c r="L4" s="13">
        <v>2024</v>
      </c>
      <c r="M4" s="13">
        <v>2025</v>
      </c>
      <c r="N4" s="13">
        <v>2026</v>
      </c>
    </row>
    <row r="5" spans="1:14" ht="15.75">
      <c r="A5" s="31" t="s">
        <v>1</v>
      </c>
      <c r="B5" s="32" t="s">
        <v>2</v>
      </c>
      <c r="C5" s="33">
        <v>4569.5</v>
      </c>
      <c r="D5" s="34">
        <f>C5*D6*D7/10000</f>
        <v>7365.9608879999996</v>
      </c>
      <c r="E5" s="34">
        <f>D5*E6*E7/10000</f>
        <v>6982.9456537457745</v>
      </c>
      <c r="F5" s="34">
        <f t="shared" ref="F5:H5" si="0">E5*F6*F7/10000</f>
        <v>7559.5135104842557</v>
      </c>
      <c r="G5" s="34">
        <f t="shared" si="0"/>
        <v>8082.1102389775442</v>
      </c>
      <c r="H5" s="34">
        <f t="shared" si="0"/>
        <v>8607.3504191882166</v>
      </c>
      <c r="J5" s="14">
        <f>D5/C5*100</f>
        <v>161.19839999999999</v>
      </c>
      <c r="K5" s="15">
        <f>E5/D5*100</f>
        <v>94.80019999999999</v>
      </c>
      <c r="L5" s="35">
        <f t="shared" ref="L5:N5" si="1">F5/E5*100</f>
        <v>108.2568</v>
      </c>
      <c r="M5" s="35">
        <f t="shared" si="1"/>
        <v>106.91310000000003</v>
      </c>
      <c r="N5" s="35">
        <f t="shared" si="1"/>
        <v>106.4988</v>
      </c>
    </row>
    <row r="6" spans="1:14" ht="51">
      <c r="A6" s="2" t="s">
        <v>3</v>
      </c>
      <c r="B6" s="3" t="s">
        <v>4</v>
      </c>
      <c r="C6" s="19">
        <v>79.3</v>
      </c>
      <c r="D6" s="20">
        <v>141.9</v>
      </c>
      <c r="E6" s="20">
        <v>90.2</v>
      </c>
      <c r="F6" s="21">
        <v>103.2</v>
      </c>
      <c r="G6" s="20">
        <v>102.9</v>
      </c>
      <c r="H6" s="20">
        <v>102.6</v>
      </c>
      <c r="J6" s="15"/>
      <c r="K6" s="15"/>
      <c r="L6" s="15"/>
      <c r="M6" s="35"/>
      <c r="N6" s="35"/>
    </row>
    <row r="7" spans="1:14" ht="31.5">
      <c r="A7" s="2" t="s">
        <v>5</v>
      </c>
      <c r="B7" s="3" t="s">
        <v>6</v>
      </c>
      <c r="C7" s="20">
        <v>106.9</v>
      </c>
      <c r="D7" s="22">
        <v>113.6</v>
      </c>
      <c r="E7" s="22">
        <v>105.1</v>
      </c>
      <c r="F7" s="22">
        <v>104.9</v>
      </c>
      <c r="G7" s="22">
        <v>103.9</v>
      </c>
      <c r="H7" s="22">
        <v>103.8</v>
      </c>
      <c r="J7" s="15"/>
      <c r="K7" s="15"/>
      <c r="L7" s="15"/>
      <c r="M7" s="35"/>
      <c r="N7" s="35"/>
    </row>
    <row r="8" spans="1:14" ht="31.5">
      <c r="A8" s="4" t="s">
        <v>19</v>
      </c>
      <c r="B8" s="5"/>
      <c r="C8" s="5"/>
      <c r="D8" s="5"/>
      <c r="E8" s="5"/>
      <c r="F8" s="5"/>
      <c r="G8" s="5"/>
      <c r="H8" s="5" t="s">
        <v>45</v>
      </c>
      <c r="J8" s="15"/>
      <c r="K8" s="15"/>
      <c r="L8" s="15"/>
      <c r="M8" s="35"/>
      <c r="N8" s="35"/>
    </row>
    <row r="9" spans="1:14" ht="31.5">
      <c r="A9" s="2" t="s">
        <v>7</v>
      </c>
      <c r="B9" s="6" t="s">
        <v>8</v>
      </c>
      <c r="C9" s="7">
        <v>92.6</v>
      </c>
      <c r="D9" s="7">
        <v>256.39999999999998</v>
      </c>
      <c r="E9" s="7">
        <v>136.69999999999999</v>
      </c>
      <c r="F9" s="7">
        <v>153</v>
      </c>
      <c r="G9" s="7">
        <v>169</v>
      </c>
      <c r="H9" s="7">
        <v>184</v>
      </c>
      <c r="J9" s="15">
        <f t="shared" ref="J9:N24" si="2">D9/C9*100</f>
        <v>276.88984881209507</v>
      </c>
      <c r="K9" s="14">
        <f t="shared" si="2"/>
        <v>53.315132605304214</v>
      </c>
      <c r="L9" s="15">
        <f t="shared" si="2"/>
        <v>111.92392099487931</v>
      </c>
      <c r="M9" s="35">
        <f t="shared" si="2"/>
        <v>110.45751633986929</v>
      </c>
      <c r="N9" s="35">
        <f t="shared" si="2"/>
        <v>108.87573964497041</v>
      </c>
    </row>
    <row r="10" spans="1:14" ht="15.75">
      <c r="A10" s="2" t="s">
        <v>9</v>
      </c>
      <c r="B10" s="6" t="s">
        <v>8</v>
      </c>
      <c r="C10" s="7"/>
      <c r="D10" s="7"/>
      <c r="E10" s="7"/>
      <c r="F10" s="7"/>
      <c r="G10" s="7"/>
      <c r="H10" s="7"/>
      <c r="J10" s="15"/>
      <c r="K10" s="15"/>
      <c r="L10" s="15"/>
      <c r="M10" s="35"/>
      <c r="N10" s="35"/>
    </row>
    <row r="11" spans="1:14" ht="31.5">
      <c r="A11" s="2" t="s">
        <v>10</v>
      </c>
      <c r="B11" s="6" t="s">
        <v>8</v>
      </c>
      <c r="C11" s="7">
        <v>24.8</v>
      </c>
      <c r="D11" s="7">
        <v>31.8</v>
      </c>
      <c r="E11" s="7">
        <v>29.1</v>
      </c>
      <c r="F11" s="7">
        <v>29.5</v>
      </c>
      <c r="G11" s="7">
        <v>29.9</v>
      </c>
      <c r="H11" s="7">
        <v>30.3</v>
      </c>
      <c r="J11" s="15">
        <f t="shared" si="2"/>
        <v>128.2258064516129</v>
      </c>
      <c r="K11" s="14">
        <f t="shared" si="2"/>
        <v>91.509433962264154</v>
      </c>
      <c r="L11" s="15">
        <f t="shared" si="2"/>
        <v>101.37457044673539</v>
      </c>
      <c r="M11" s="35">
        <f t="shared" si="2"/>
        <v>101.35593220338983</v>
      </c>
      <c r="N11" s="35">
        <f t="shared" si="2"/>
        <v>101.33779264214047</v>
      </c>
    </row>
    <row r="12" spans="1:14" ht="15.75">
      <c r="A12" s="2" t="s">
        <v>11</v>
      </c>
      <c r="B12" s="6" t="s">
        <v>8</v>
      </c>
      <c r="C12" s="7">
        <v>18.8</v>
      </c>
      <c r="D12" s="7">
        <v>26.4</v>
      </c>
      <c r="E12" s="7">
        <v>23.3</v>
      </c>
      <c r="F12" s="7">
        <v>23.6</v>
      </c>
      <c r="G12" s="7">
        <v>23.9</v>
      </c>
      <c r="H12" s="7">
        <v>24.2</v>
      </c>
      <c r="J12" s="15">
        <f t="shared" si="2"/>
        <v>140.42553191489361</v>
      </c>
      <c r="K12" s="14">
        <f t="shared" si="2"/>
        <v>88.257575757575765</v>
      </c>
      <c r="L12" s="15">
        <f t="shared" si="2"/>
        <v>101.28755364806867</v>
      </c>
      <c r="M12" s="35">
        <f t="shared" si="2"/>
        <v>101.27118644067797</v>
      </c>
      <c r="N12" s="35">
        <f t="shared" si="2"/>
        <v>101.25523012552303</v>
      </c>
    </row>
    <row r="13" spans="1:14" ht="15.75">
      <c r="A13" s="2" t="s">
        <v>12</v>
      </c>
      <c r="B13" s="6" t="s">
        <v>8</v>
      </c>
      <c r="C13" s="7">
        <v>1.9</v>
      </c>
      <c r="D13" s="7">
        <v>2.4</v>
      </c>
      <c r="E13" s="7">
        <v>2.2999999999999998</v>
      </c>
      <c r="F13" s="7">
        <v>2.4</v>
      </c>
      <c r="G13" s="7">
        <v>2.5</v>
      </c>
      <c r="H13" s="7">
        <v>2.6</v>
      </c>
      <c r="J13" s="15">
        <f t="shared" si="2"/>
        <v>126.31578947368421</v>
      </c>
      <c r="K13" s="14">
        <f t="shared" si="2"/>
        <v>95.833333333333329</v>
      </c>
      <c r="L13" s="15">
        <f t="shared" si="2"/>
        <v>104.34782608695652</v>
      </c>
      <c r="M13" s="15">
        <f t="shared" si="2"/>
        <v>104.16666666666667</v>
      </c>
      <c r="N13" s="15">
        <f t="shared" si="2"/>
        <v>104</v>
      </c>
    </row>
    <row r="14" spans="1:14" ht="15.75">
      <c r="A14" s="2" t="s">
        <v>13</v>
      </c>
      <c r="B14" s="6" t="s">
        <v>8</v>
      </c>
      <c r="C14" s="7">
        <v>10.7</v>
      </c>
      <c r="D14" s="7">
        <v>12.8</v>
      </c>
      <c r="E14" s="7">
        <v>12.7</v>
      </c>
      <c r="F14" s="7">
        <v>12.9</v>
      </c>
      <c r="G14" s="7">
        <v>13.1</v>
      </c>
      <c r="H14" s="7">
        <v>13.3</v>
      </c>
      <c r="J14" s="15">
        <f t="shared" si="2"/>
        <v>119.62616822429908</v>
      </c>
      <c r="K14" s="15">
        <f t="shared" si="2"/>
        <v>99.218749999999986</v>
      </c>
      <c r="L14" s="15">
        <f t="shared" si="2"/>
        <v>101.57480314960632</v>
      </c>
      <c r="M14" s="15">
        <f t="shared" si="2"/>
        <v>101.55038759689923</v>
      </c>
      <c r="N14" s="15">
        <f t="shared" si="2"/>
        <v>101.52671755725191</v>
      </c>
    </row>
    <row r="15" spans="1:14" ht="15.75">
      <c r="A15" s="2" t="s">
        <v>20</v>
      </c>
      <c r="B15" s="6" t="s">
        <v>8</v>
      </c>
      <c r="C15" s="7"/>
      <c r="D15" s="7"/>
      <c r="E15" s="7"/>
      <c r="F15" s="7"/>
      <c r="G15" s="7"/>
      <c r="H15" s="7"/>
      <c r="J15" s="15"/>
      <c r="K15" s="15"/>
      <c r="L15" s="15"/>
      <c r="M15" s="35"/>
      <c r="N15" s="35"/>
    </row>
    <row r="16" spans="1:14" ht="15.75">
      <c r="A16" s="2" t="s">
        <v>14</v>
      </c>
      <c r="B16" s="6" t="s">
        <v>8</v>
      </c>
      <c r="C16" s="8">
        <v>4.4000000000000004</v>
      </c>
      <c r="D16" s="8">
        <v>4.5</v>
      </c>
      <c r="E16" s="8">
        <v>4.5999999999999996</v>
      </c>
      <c r="F16" s="8">
        <v>4.7</v>
      </c>
      <c r="G16" s="8">
        <v>4.8</v>
      </c>
      <c r="H16" s="8">
        <v>4.9000000000000004</v>
      </c>
      <c r="J16" s="15">
        <f t="shared" si="2"/>
        <v>102.27272727272727</v>
      </c>
      <c r="K16" s="15">
        <f t="shared" si="2"/>
        <v>102.22222222222221</v>
      </c>
      <c r="L16" s="15">
        <f t="shared" si="2"/>
        <v>102.17391304347827</v>
      </c>
      <c r="M16" s="35">
        <f t="shared" si="2"/>
        <v>102.12765957446808</v>
      </c>
      <c r="N16" s="35">
        <f t="shared" si="2"/>
        <v>102.08333333333334</v>
      </c>
    </row>
    <row r="17" spans="1:14" ht="15.75">
      <c r="A17" s="2" t="s">
        <v>15</v>
      </c>
      <c r="B17" s="6" t="s">
        <v>8</v>
      </c>
      <c r="C17" s="7">
        <v>22.4</v>
      </c>
      <c r="D17" s="7">
        <v>21.7</v>
      </c>
      <c r="E17" s="7">
        <v>21.9</v>
      </c>
      <c r="F17" s="7">
        <v>22.1</v>
      </c>
      <c r="G17" s="7">
        <v>22.3</v>
      </c>
      <c r="H17" s="7">
        <v>22.5</v>
      </c>
      <c r="J17" s="15">
        <f t="shared" si="2"/>
        <v>96.875</v>
      </c>
      <c r="K17" s="15">
        <f t="shared" si="2"/>
        <v>100.92165898617512</v>
      </c>
      <c r="L17" s="15">
        <f t="shared" si="2"/>
        <v>100.91324200913243</v>
      </c>
      <c r="M17" s="35">
        <f t="shared" si="2"/>
        <v>100.90497737556561</v>
      </c>
      <c r="N17" s="35">
        <f t="shared" si="2"/>
        <v>100.89686098654708</v>
      </c>
    </row>
    <row r="18" spans="1:14" ht="15.75">
      <c r="A18" s="2" t="s">
        <v>16</v>
      </c>
      <c r="B18" s="6" t="s">
        <v>17</v>
      </c>
      <c r="C18" s="7">
        <v>17.899999999999999</v>
      </c>
      <c r="D18" s="7">
        <v>21.4</v>
      </c>
      <c r="E18" s="7">
        <v>21.6</v>
      </c>
      <c r="F18" s="7">
        <v>21.8</v>
      </c>
      <c r="G18" s="7">
        <v>22</v>
      </c>
      <c r="H18" s="7">
        <v>22.2</v>
      </c>
      <c r="J18" s="15">
        <f t="shared" si="2"/>
        <v>119.55307262569832</v>
      </c>
      <c r="K18" s="15">
        <f t="shared" si="2"/>
        <v>100.93457943925235</v>
      </c>
      <c r="L18" s="15">
        <f t="shared" si="2"/>
        <v>100.92592592592592</v>
      </c>
      <c r="M18" s="35">
        <f t="shared" si="2"/>
        <v>100.91743119266054</v>
      </c>
      <c r="N18" s="35">
        <f t="shared" si="2"/>
        <v>100.90909090909091</v>
      </c>
    </row>
    <row r="19" spans="1:14" ht="15.75">
      <c r="A19" s="9" t="s">
        <v>21</v>
      </c>
      <c r="B19" s="5" t="s">
        <v>22</v>
      </c>
      <c r="C19" s="7">
        <v>80</v>
      </c>
      <c r="D19" s="7">
        <v>80</v>
      </c>
      <c r="E19" s="7">
        <v>80</v>
      </c>
      <c r="F19" s="7">
        <v>80</v>
      </c>
      <c r="G19" s="7">
        <v>80</v>
      </c>
      <c r="H19" s="7">
        <v>80</v>
      </c>
      <c r="J19" s="15">
        <f t="shared" si="2"/>
        <v>100</v>
      </c>
      <c r="K19" s="15">
        <f t="shared" si="2"/>
        <v>100</v>
      </c>
      <c r="L19" s="15">
        <f t="shared" si="2"/>
        <v>100</v>
      </c>
      <c r="M19" s="35">
        <f t="shared" si="2"/>
        <v>100</v>
      </c>
      <c r="N19" s="35">
        <f t="shared" si="2"/>
        <v>100</v>
      </c>
    </row>
    <row r="20" spans="1:14" ht="15.75">
      <c r="A20" s="9" t="s">
        <v>23</v>
      </c>
      <c r="B20" s="5" t="s">
        <v>22</v>
      </c>
      <c r="C20" s="7"/>
      <c r="D20" s="7"/>
      <c r="E20" s="7"/>
      <c r="F20" s="7"/>
      <c r="G20" s="7"/>
      <c r="H20" s="7"/>
      <c r="J20" s="15"/>
      <c r="K20" s="15"/>
      <c r="L20" s="15"/>
      <c r="M20" s="35"/>
      <c r="N20" s="35"/>
    </row>
    <row r="21" spans="1:14" ht="15.75">
      <c r="A21" s="9" t="s">
        <v>24</v>
      </c>
      <c r="B21" s="5" t="s">
        <v>22</v>
      </c>
      <c r="C21" s="7">
        <v>233.9</v>
      </c>
      <c r="D21" s="7">
        <v>236.3</v>
      </c>
      <c r="E21" s="7">
        <v>238.7</v>
      </c>
      <c r="F21" s="7">
        <v>241.1</v>
      </c>
      <c r="G21" s="7">
        <v>243.5</v>
      </c>
      <c r="H21" s="7">
        <v>246</v>
      </c>
      <c r="J21" s="15">
        <f t="shared" si="2"/>
        <v>101.0260795211629</v>
      </c>
      <c r="K21" s="15">
        <f t="shared" si="2"/>
        <v>101.01565806178586</v>
      </c>
      <c r="L21" s="15">
        <f t="shared" si="2"/>
        <v>101.0054461667365</v>
      </c>
      <c r="M21" s="35">
        <f t="shared" si="2"/>
        <v>100.99543757776857</v>
      </c>
      <c r="N21" s="35">
        <f t="shared" si="2"/>
        <v>101.02669404517455</v>
      </c>
    </row>
    <row r="22" spans="1:14" ht="15.75">
      <c r="A22" s="9" t="s">
        <v>25</v>
      </c>
      <c r="B22" s="5" t="s">
        <v>26</v>
      </c>
      <c r="C22" s="7">
        <v>29.4</v>
      </c>
      <c r="D22" s="7">
        <v>27.3</v>
      </c>
      <c r="E22" s="7">
        <v>27.3</v>
      </c>
      <c r="F22" s="7">
        <v>27.3</v>
      </c>
      <c r="G22" s="7">
        <v>27.3</v>
      </c>
      <c r="H22" s="7">
        <v>27.3</v>
      </c>
      <c r="J22" s="15">
        <f t="shared" si="2"/>
        <v>92.857142857142861</v>
      </c>
      <c r="K22" s="15">
        <f t="shared" si="2"/>
        <v>100</v>
      </c>
      <c r="L22" s="15">
        <f t="shared" si="2"/>
        <v>100</v>
      </c>
      <c r="M22" s="15">
        <f t="shared" si="2"/>
        <v>100</v>
      </c>
      <c r="N22" s="15">
        <f t="shared" si="2"/>
        <v>100</v>
      </c>
    </row>
    <row r="23" spans="1:14" ht="15.75">
      <c r="A23" s="9" t="s">
        <v>27</v>
      </c>
      <c r="B23" s="5" t="s">
        <v>26</v>
      </c>
      <c r="C23" s="7">
        <v>11.9</v>
      </c>
      <c r="D23" s="7">
        <v>11.2</v>
      </c>
      <c r="E23" s="7">
        <v>11.2</v>
      </c>
      <c r="F23" s="7">
        <v>11.2</v>
      </c>
      <c r="G23" s="7">
        <v>11.2</v>
      </c>
      <c r="H23" s="7">
        <v>11.2</v>
      </c>
      <c r="J23" s="15">
        <f t="shared" si="2"/>
        <v>94.117647058823522</v>
      </c>
      <c r="K23" s="15">
        <f t="shared" si="2"/>
        <v>100</v>
      </c>
      <c r="L23" s="15">
        <f t="shared" si="2"/>
        <v>100</v>
      </c>
      <c r="M23" s="15">
        <f t="shared" si="2"/>
        <v>100</v>
      </c>
      <c r="N23" s="15">
        <f t="shared" si="2"/>
        <v>100</v>
      </c>
    </row>
    <row r="24" spans="1:14" ht="15.75">
      <c r="A24" s="9" t="s">
        <v>28</v>
      </c>
      <c r="B24" s="5" t="s">
        <v>26</v>
      </c>
      <c r="C24" s="7">
        <v>428</v>
      </c>
      <c r="D24" s="7">
        <v>428</v>
      </c>
      <c r="E24" s="7">
        <v>428</v>
      </c>
      <c r="F24" s="7">
        <v>428</v>
      </c>
      <c r="G24" s="7">
        <v>428</v>
      </c>
      <c r="H24" s="7">
        <v>428</v>
      </c>
      <c r="J24" s="15">
        <f t="shared" si="2"/>
        <v>100</v>
      </c>
      <c r="K24" s="15">
        <f t="shared" si="2"/>
        <v>100</v>
      </c>
      <c r="L24" s="15">
        <f t="shared" si="2"/>
        <v>100</v>
      </c>
      <c r="M24" s="35">
        <f t="shared" si="2"/>
        <v>100</v>
      </c>
      <c r="N24" s="35">
        <f t="shared" si="2"/>
        <v>100</v>
      </c>
    </row>
    <row r="25" spans="1:14" ht="15.75">
      <c r="A25" s="9" t="s">
        <v>29</v>
      </c>
      <c r="B25" s="5" t="s">
        <v>26</v>
      </c>
      <c r="C25" s="7"/>
      <c r="D25" s="7"/>
      <c r="E25" s="7"/>
      <c r="F25" s="7"/>
      <c r="G25" s="7"/>
      <c r="H25" s="7"/>
      <c r="J25" s="15"/>
      <c r="K25" s="15"/>
      <c r="L25" s="15"/>
      <c r="M25" s="35"/>
      <c r="N25" s="35"/>
    </row>
    <row r="26" spans="1:14" ht="116.25" customHeight="1">
      <c r="A26" s="9" t="s">
        <v>30</v>
      </c>
      <c r="B26" s="10" t="s">
        <v>31</v>
      </c>
      <c r="C26" s="10">
        <v>138691</v>
      </c>
      <c r="D26" s="10">
        <f>D27+D28+D30+D31+D32+D33+D34+D35+D36+D37+D38</f>
        <v>73219</v>
      </c>
      <c r="E26" s="10">
        <v>76580</v>
      </c>
      <c r="F26" s="10">
        <v>80400</v>
      </c>
      <c r="G26" s="10">
        <v>83900</v>
      </c>
      <c r="H26" s="10">
        <v>87500</v>
      </c>
      <c r="I26" s="25"/>
      <c r="J26" s="24">
        <f t="shared" ref="J26:N38" si="3">D26/C26*100</f>
        <v>52.792899322955343</v>
      </c>
      <c r="K26" s="24">
        <f t="shared" si="3"/>
        <v>104.59033857332113</v>
      </c>
      <c r="L26" s="24">
        <f t="shared" si="3"/>
        <v>104.98824758422565</v>
      </c>
      <c r="M26" s="36">
        <f t="shared" si="3"/>
        <v>104.35323383084578</v>
      </c>
      <c r="N26" s="36">
        <f t="shared" si="3"/>
        <v>104.29082240762813</v>
      </c>
    </row>
    <row r="27" spans="1:14" ht="15.75">
      <c r="A27" s="9" t="s">
        <v>58</v>
      </c>
      <c r="B27" s="10" t="s">
        <v>31</v>
      </c>
      <c r="C27" s="7">
        <v>86497</v>
      </c>
      <c r="D27" s="7">
        <f>30901+781</f>
        <v>31682</v>
      </c>
      <c r="E27" s="26">
        <f>D27*K26/100</f>
        <v>33136.311066799601</v>
      </c>
      <c r="F27" s="27">
        <f>E27*L26/100</f>
        <v>34789.232303090728</v>
      </c>
      <c r="G27" s="27">
        <f>F27*M26/100</f>
        <v>36303.688933200407</v>
      </c>
      <c r="H27" s="27">
        <f>G27*N26/100</f>
        <v>37861.415752741785</v>
      </c>
      <c r="J27" s="28">
        <f t="shared" si="3"/>
        <v>36.62785992577777</v>
      </c>
      <c r="K27" s="28">
        <f t="shared" si="3"/>
        <v>104.59033857332113</v>
      </c>
      <c r="L27" s="16"/>
      <c r="M27" s="17"/>
      <c r="N27" s="17"/>
    </row>
    <row r="28" spans="1:14" ht="15.75">
      <c r="A28" s="9" t="s">
        <v>46</v>
      </c>
      <c r="B28" s="10" t="s">
        <v>31</v>
      </c>
      <c r="C28" s="7">
        <v>254</v>
      </c>
      <c r="D28" s="7">
        <v>310</v>
      </c>
      <c r="E28" s="26">
        <f t="shared" ref="E28:H29" si="4">D28*K27/100</f>
        <v>324.23004957729552</v>
      </c>
      <c r="F28" s="26">
        <f>E28*L26/100</f>
        <v>340.40344719266864</v>
      </c>
      <c r="G28" s="26">
        <f>F28*M26/100</f>
        <v>355.22200521722516</v>
      </c>
      <c r="H28" s="26">
        <f>G28*N26/100</f>
        <v>370.46395061391178</v>
      </c>
      <c r="J28" s="29">
        <f t="shared" si="3"/>
        <v>122.04724409448819</v>
      </c>
      <c r="K28" s="29">
        <f t="shared" si="3"/>
        <v>104.59033857332113</v>
      </c>
    </row>
    <row r="29" spans="1:14" ht="15.75">
      <c r="A29" s="9" t="s">
        <v>47</v>
      </c>
      <c r="B29" s="10" t="s">
        <v>31</v>
      </c>
      <c r="C29" s="7">
        <v>0</v>
      </c>
      <c r="D29" s="7">
        <v>0</v>
      </c>
      <c r="E29" s="26">
        <f t="shared" si="4"/>
        <v>0</v>
      </c>
      <c r="F29" s="26">
        <f t="shared" si="4"/>
        <v>0</v>
      </c>
      <c r="G29" s="26">
        <f t="shared" si="4"/>
        <v>0</v>
      </c>
      <c r="H29" s="26">
        <f t="shared" si="4"/>
        <v>0</v>
      </c>
      <c r="J29" s="29" t="e">
        <f t="shared" si="3"/>
        <v>#DIV/0!</v>
      </c>
      <c r="K29" s="29" t="e">
        <f t="shared" si="3"/>
        <v>#DIV/0!</v>
      </c>
    </row>
    <row r="30" spans="1:14" ht="15.75">
      <c r="A30" s="9" t="s">
        <v>48</v>
      </c>
      <c r="B30" s="10" t="s">
        <v>31</v>
      </c>
      <c r="C30" s="7">
        <v>11216</v>
      </c>
      <c r="D30" s="7">
        <v>9445</v>
      </c>
      <c r="E30" s="26">
        <f>D30*K26/100</f>
        <v>9878.5574782501808</v>
      </c>
      <c r="F30" s="26">
        <f>E30*L26/100</f>
        <v>10371.324383015337</v>
      </c>
      <c r="G30" s="26">
        <f>F30*M26/100</f>
        <v>10822.812384763518</v>
      </c>
      <c r="H30" s="26">
        <f>G30*N26/100</f>
        <v>11287.200043704503</v>
      </c>
      <c r="J30" s="29">
        <f t="shared" si="3"/>
        <v>84.210057061340933</v>
      </c>
      <c r="K30" s="29">
        <f t="shared" si="3"/>
        <v>104.59033857332113</v>
      </c>
    </row>
    <row r="31" spans="1:14" ht="15.75">
      <c r="A31" s="9" t="s">
        <v>49</v>
      </c>
      <c r="B31" s="10" t="s">
        <v>31</v>
      </c>
      <c r="C31" s="7">
        <v>9464</v>
      </c>
      <c r="D31" s="7">
        <v>7761</v>
      </c>
      <c r="E31" s="26">
        <f t="shared" ref="E31:E38" si="5">D31*K27/100</f>
        <v>8117.2561766754534</v>
      </c>
      <c r="F31" s="26">
        <f>E31*L26/100</f>
        <v>8522.1650118138732</v>
      </c>
      <c r="G31" s="26">
        <f>F31*M26/100</f>
        <v>8893.1547822286575</v>
      </c>
      <c r="H31" s="26">
        <f>G31*N26/100</f>
        <v>9274.7442603695781</v>
      </c>
      <c r="J31" s="29">
        <f t="shared" si="3"/>
        <v>82.005494505494497</v>
      </c>
      <c r="K31" s="29">
        <f t="shared" si="3"/>
        <v>104.59033857332113</v>
      </c>
    </row>
    <row r="32" spans="1:14" ht="15.75">
      <c r="A32" s="9" t="s">
        <v>50</v>
      </c>
      <c r="B32" s="10" t="s">
        <v>31</v>
      </c>
      <c r="C32" s="7">
        <v>2358</v>
      </c>
      <c r="D32" s="7">
        <v>721</v>
      </c>
      <c r="E32" s="26">
        <f t="shared" si="5"/>
        <v>754.09634111364528</v>
      </c>
      <c r="F32" s="26">
        <f>E32*L26/100</f>
        <v>791.71253363198059</v>
      </c>
      <c r="G32" s="26">
        <f>F32*M26/100</f>
        <v>826.17763148909421</v>
      </c>
      <c r="H32" s="26">
        <f>G32*N26/100</f>
        <v>861.62744642783957</v>
      </c>
      <c r="J32" s="29">
        <f t="shared" si="3"/>
        <v>30.576759966072942</v>
      </c>
      <c r="K32" s="29">
        <f t="shared" si="3"/>
        <v>104.59033857332112</v>
      </c>
    </row>
    <row r="33" spans="1:11" ht="15.75">
      <c r="A33" s="9" t="s">
        <v>51</v>
      </c>
      <c r="B33" s="10" t="s">
        <v>31</v>
      </c>
      <c r="C33" s="7">
        <v>394</v>
      </c>
      <c r="D33" s="7">
        <v>420</v>
      </c>
      <c r="E33" s="26">
        <f>D33*K26/100</f>
        <v>439.27942200794877</v>
      </c>
      <c r="F33" s="26">
        <f>E33*L26/100</f>
        <v>461.19176716426068</v>
      </c>
      <c r="G33" s="26">
        <f>F33*M26/100</f>
        <v>481.26852319753084</v>
      </c>
      <c r="H33" s="26">
        <f>G33*N26/100</f>
        <v>501.91890083175144</v>
      </c>
      <c r="J33" s="29">
        <f t="shared" si="3"/>
        <v>106.59898477157361</v>
      </c>
      <c r="K33" s="29">
        <f t="shared" si="3"/>
        <v>104.59033857332113</v>
      </c>
    </row>
    <row r="34" spans="1:11" ht="15.75">
      <c r="A34" s="9" t="s">
        <v>52</v>
      </c>
      <c r="B34" s="10" t="s">
        <v>31</v>
      </c>
      <c r="C34" s="7">
        <v>20110</v>
      </c>
      <c r="D34" s="7">
        <v>7563</v>
      </c>
      <c r="E34" s="26">
        <f t="shared" si="5"/>
        <v>7910.1673063002772</v>
      </c>
      <c r="F34" s="26">
        <f>E34*L26/100</f>
        <v>8304.7460358650078</v>
      </c>
      <c r="G34" s="26">
        <f>F34*M26/100</f>
        <v>8666.2710498641063</v>
      </c>
      <c r="H34" s="26">
        <f>G34*N26/100</f>
        <v>9038.1253499774648</v>
      </c>
      <c r="J34" s="29">
        <f t="shared" si="3"/>
        <v>37.608155146693193</v>
      </c>
      <c r="K34" s="29">
        <f t="shared" si="3"/>
        <v>104.59033857332113</v>
      </c>
    </row>
    <row r="35" spans="1:11" ht="15.75">
      <c r="A35" s="9" t="s">
        <v>53</v>
      </c>
      <c r="B35" s="10" t="s">
        <v>31</v>
      </c>
      <c r="C35" s="7">
        <v>914</v>
      </c>
      <c r="D35" s="23">
        <v>0</v>
      </c>
      <c r="E35" s="26">
        <f t="shared" si="5"/>
        <v>0</v>
      </c>
      <c r="F35" s="26">
        <f t="shared" ref="F35:H35" si="6">E35*L27/100</f>
        <v>0</v>
      </c>
      <c r="G35" s="26">
        <f t="shared" si="6"/>
        <v>0</v>
      </c>
      <c r="H35" s="26">
        <f t="shared" si="6"/>
        <v>0</v>
      </c>
      <c r="J35" s="29">
        <f t="shared" si="3"/>
        <v>0</v>
      </c>
      <c r="K35" s="29" t="e">
        <f t="shared" si="3"/>
        <v>#DIV/0!</v>
      </c>
    </row>
    <row r="36" spans="1:11" ht="15.75">
      <c r="A36" s="9" t="s">
        <v>54</v>
      </c>
      <c r="B36" s="10" t="s">
        <v>31</v>
      </c>
      <c r="C36" s="7">
        <v>4603</v>
      </c>
      <c r="D36" s="7">
        <v>4415</v>
      </c>
      <c r="E36" s="26">
        <f t="shared" si="5"/>
        <v>4617.6634480121274</v>
      </c>
      <c r="F36" s="26">
        <f>E36*L26/100</f>
        <v>4848.0039334052635</v>
      </c>
      <c r="G36" s="26">
        <f>F36*M26/100</f>
        <v>5059.0488807549955</v>
      </c>
      <c r="H36" s="26">
        <f>G36*N26/100</f>
        <v>5276.1236837432907</v>
      </c>
      <c r="J36" s="29">
        <f t="shared" si="3"/>
        <v>95.915707147512492</v>
      </c>
      <c r="K36" s="29">
        <f t="shared" si="3"/>
        <v>104.59033857332112</v>
      </c>
    </row>
    <row r="37" spans="1:11" ht="15.75">
      <c r="A37" s="9" t="s">
        <v>55</v>
      </c>
      <c r="B37" s="10" t="s">
        <v>31</v>
      </c>
      <c r="C37" s="7">
        <v>2881</v>
      </c>
      <c r="D37" s="7">
        <v>6808</v>
      </c>
      <c r="E37" s="26">
        <f t="shared" si="5"/>
        <v>7120.510250071703</v>
      </c>
      <c r="F37" s="26">
        <f>E37*L26/100</f>
        <v>7475.6989306054438</v>
      </c>
      <c r="G37" s="26">
        <f>F37*M26/100</f>
        <v>7801.133585544736</v>
      </c>
      <c r="H37" s="26">
        <f>G37*N26/100</f>
        <v>8135.8663734822931</v>
      </c>
      <c r="J37" s="29">
        <f t="shared" si="3"/>
        <v>236.30683790350574</v>
      </c>
      <c r="K37" s="29">
        <f t="shared" si="3"/>
        <v>104.59033857332113</v>
      </c>
    </row>
    <row r="38" spans="1:11" ht="15.75">
      <c r="A38" s="9" t="s">
        <v>56</v>
      </c>
      <c r="B38" s="10" t="s">
        <v>31</v>
      </c>
      <c r="C38" s="7">
        <v>0</v>
      </c>
      <c r="D38" s="7">
        <v>4094</v>
      </c>
      <c r="E38" s="26">
        <f t="shared" si="5"/>
        <v>4281.9284611917674</v>
      </c>
      <c r="F38" s="26">
        <f>E38*L26/100</f>
        <v>4495.5216542154358</v>
      </c>
      <c r="G38" s="26">
        <f>F38*M26/100</f>
        <v>4691.22222373974</v>
      </c>
      <c r="H38" s="26">
        <f>G38*N26/100</f>
        <v>4892.5142381075948</v>
      </c>
      <c r="J38" s="29" t="e">
        <f t="shared" si="3"/>
        <v>#DIV/0!</v>
      </c>
      <c r="K38" s="29">
        <f t="shared" si="3"/>
        <v>104.59033857332113</v>
      </c>
    </row>
    <row r="39" spans="1:11" ht="15.75">
      <c r="A39" s="9"/>
      <c r="B39" s="10"/>
      <c r="C39" s="7"/>
      <c r="D39" s="7"/>
      <c r="E39" s="26"/>
      <c r="F39" s="18"/>
      <c r="G39" s="18"/>
      <c r="H39" s="18"/>
    </row>
    <row r="40" spans="1:11" ht="15.75">
      <c r="A40" s="9" t="s">
        <v>57</v>
      </c>
      <c r="B40" s="10" t="s">
        <v>31</v>
      </c>
      <c r="C40" s="26"/>
      <c r="D40" s="26">
        <v>3862</v>
      </c>
      <c r="E40" s="26">
        <f>D40*K26/100</f>
        <v>4039.2788757016619</v>
      </c>
      <c r="F40" s="26">
        <f>E40*L26/100</f>
        <v>4240.7681066389869</v>
      </c>
      <c r="G40" s="26">
        <f>F40*M26/100</f>
        <v>4425.3786585449134</v>
      </c>
      <c r="H40" s="26">
        <f>G40*N26/100</f>
        <v>4615.2637976481519</v>
      </c>
    </row>
    <row r="41" spans="1:11" ht="15.75">
      <c r="A41" s="9" t="s">
        <v>32</v>
      </c>
      <c r="B41" s="10" t="s">
        <v>31</v>
      </c>
      <c r="C41" s="7"/>
      <c r="D41" s="7"/>
      <c r="E41" s="7"/>
      <c r="F41" s="18"/>
      <c r="G41" s="18"/>
      <c r="H41" s="18"/>
    </row>
    <row r="42" spans="1:11" ht="15.75">
      <c r="A42" s="9" t="s">
        <v>32</v>
      </c>
      <c r="B42" s="10" t="s">
        <v>31</v>
      </c>
      <c r="C42" s="7"/>
      <c r="D42" s="7"/>
      <c r="E42" s="7"/>
      <c r="F42" s="18"/>
      <c r="G42" s="18"/>
      <c r="H42" s="18"/>
    </row>
    <row r="43" spans="1:11" ht="15.75">
      <c r="A43" s="9" t="s">
        <v>33</v>
      </c>
      <c r="B43" s="10" t="s">
        <v>33</v>
      </c>
      <c r="C43" s="7"/>
      <c r="D43" s="7"/>
      <c r="E43" s="7"/>
      <c r="F43" s="18"/>
      <c r="G43" s="18"/>
      <c r="H43" s="18"/>
    </row>
    <row r="44" spans="1:11" ht="15.75">
      <c r="A44" s="11" t="s">
        <v>34</v>
      </c>
    </row>
    <row r="45" spans="1:11" ht="15.75">
      <c r="A45" s="11"/>
    </row>
    <row r="46" spans="1:11" ht="15.75">
      <c r="A46" s="1" t="s">
        <v>39</v>
      </c>
    </row>
    <row r="47" spans="1:11" ht="15.75">
      <c r="A47" s="1" t="s">
        <v>38</v>
      </c>
    </row>
  </sheetData>
  <mergeCells count="2">
    <mergeCell ref="A1:H1"/>
    <mergeCell ref="A2:H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последний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Vasenina</dc:creator>
  <cp:lastModifiedBy>Zabotina</cp:lastModifiedBy>
  <cp:lastPrinted>2023-06-21T06:59:12Z</cp:lastPrinted>
  <dcterms:created xsi:type="dcterms:W3CDTF">2017-05-22T13:51:19Z</dcterms:created>
  <dcterms:modified xsi:type="dcterms:W3CDTF">2023-06-22T13:24:51Z</dcterms:modified>
</cp:coreProperties>
</file>