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E28" i="1"/>
  <c r="K28" s="1"/>
  <c r="C28"/>
  <c r="J28" s="1"/>
  <c r="N26"/>
  <c r="M26"/>
  <c r="L26"/>
  <c r="K26"/>
  <c r="J26"/>
  <c r="N25"/>
  <c r="M25"/>
  <c r="L25"/>
  <c r="K25"/>
  <c r="J25"/>
  <c r="N24"/>
  <c r="M24"/>
  <c r="L24"/>
  <c r="K24"/>
  <c r="J24"/>
  <c r="N23"/>
  <c r="M23"/>
  <c r="L23"/>
  <c r="K23"/>
  <c r="J23"/>
  <c r="N21"/>
  <c r="M21"/>
  <c r="L21"/>
  <c r="K21"/>
  <c r="J21"/>
  <c r="N20"/>
  <c r="M20"/>
  <c r="L20"/>
  <c r="K20"/>
  <c r="J20"/>
  <c r="N19"/>
  <c r="M19"/>
  <c r="L19"/>
  <c r="K19"/>
  <c r="J19"/>
  <c r="N18"/>
  <c r="M18"/>
  <c r="L18"/>
  <c r="K18"/>
  <c r="J18"/>
  <c r="N16"/>
  <c r="M16"/>
  <c r="L16"/>
  <c r="K16"/>
  <c r="J16"/>
  <c r="N15"/>
  <c r="M15"/>
  <c r="L15"/>
  <c r="K15"/>
  <c r="J15"/>
  <c r="N14"/>
  <c r="M14"/>
  <c r="L14"/>
  <c r="K14"/>
  <c r="J14"/>
  <c r="N13"/>
  <c r="M13"/>
  <c r="L13"/>
  <c r="K13"/>
  <c r="J13"/>
  <c r="N11"/>
  <c r="M11"/>
  <c r="L11"/>
  <c r="K11"/>
  <c r="J11"/>
  <c r="N7"/>
  <c r="M7"/>
  <c r="L7"/>
  <c r="K7"/>
  <c r="J7"/>
  <c r="J63" i="2"/>
  <c r="E63"/>
  <c r="K63" s="1"/>
  <c r="J62"/>
  <c r="E62"/>
  <c r="K62" s="1"/>
  <c r="J61"/>
  <c r="F61"/>
  <c r="L61" s="1"/>
  <c r="E61"/>
  <c r="K61" s="1"/>
  <c r="E60"/>
  <c r="F60" s="1"/>
  <c r="J59"/>
  <c r="E59"/>
  <c r="K59" s="1"/>
  <c r="J58"/>
  <c r="E58"/>
  <c r="K58" s="1"/>
  <c r="J57"/>
  <c r="E57"/>
  <c r="K57" s="1"/>
  <c r="J56"/>
  <c r="E56"/>
  <c r="K56" s="1"/>
  <c r="J55"/>
  <c r="E55"/>
  <c r="K55" s="1"/>
  <c r="E54"/>
  <c r="F54" s="1"/>
  <c r="G54" s="1"/>
  <c r="H54" s="1"/>
  <c r="J53"/>
  <c r="E53"/>
  <c r="K53" s="1"/>
  <c r="E52"/>
  <c r="K52" s="1"/>
  <c r="C52"/>
  <c r="J52" s="1"/>
  <c r="E51"/>
  <c r="K51" s="1"/>
  <c r="D51"/>
  <c r="J51" s="1"/>
  <c r="C51"/>
  <c r="N49"/>
  <c r="M49"/>
  <c r="L49"/>
  <c r="K49"/>
  <c r="J49"/>
  <c r="N48"/>
  <c r="M48"/>
  <c r="L48"/>
  <c r="K48"/>
  <c r="J48"/>
  <c r="N47"/>
  <c r="M47"/>
  <c r="L47"/>
  <c r="K47"/>
  <c r="J47"/>
  <c r="N46"/>
  <c r="M46"/>
  <c r="L46"/>
  <c r="K46"/>
  <c r="J46"/>
  <c r="N44"/>
  <c r="M44"/>
  <c r="L44"/>
  <c r="K44"/>
  <c r="J44"/>
  <c r="N43"/>
  <c r="M43"/>
  <c r="L43"/>
  <c r="K43"/>
  <c r="J43"/>
  <c r="N42"/>
  <c r="M42"/>
  <c r="L42"/>
  <c r="K42"/>
  <c r="J42"/>
  <c r="N41"/>
  <c r="M41"/>
  <c r="L41"/>
  <c r="K41"/>
  <c r="J41"/>
  <c r="N39"/>
  <c r="M39"/>
  <c r="L39"/>
  <c r="K39"/>
  <c r="J39"/>
  <c r="N38"/>
  <c r="M38"/>
  <c r="L38"/>
  <c r="K38"/>
  <c r="J38"/>
  <c r="N37"/>
  <c r="M37"/>
  <c r="L37"/>
  <c r="K37"/>
  <c r="J37"/>
  <c r="N36"/>
  <c r="M36"/>
  <c r="L36"/>
  <c r="K36"/>
  <c r="J36"/>
  <c r="N34"/>
  <c r="M34"/>
  <c r="L34"/>
  <c r="K34"/>
  <c r="J34"/>
  <c r="N30"/>
  <c r="M30"/>
  <c r="L30"/>
  <c r="K30"/>
  <c r="J30"/>
  <c r="E26"/>
  <c r="K26" s="1"/>
  <c r="C26"/>
  <c r="J26" s="1"/>
  <c r="N24"/>
  <c r="M24"/>
  <c r="L24"/>
  <c r="K24"/>
  <c r="J24"/>
  <c r="N23"/>
  <c r="M23"/>
  <c r="L23"/>
  <c r="K23"/>
  <c r="J23"/>
  <c r="N22"/>
  <c r="M22"/>
  <c r="L22"/>
  <c r="K22"/>
  <c r="J22"/>
  <c r="N21"/>
  <c r="M21"/>
  <c r="L21"/>
  <c r="K21"/>
  <c r="J21"/>
  <c r="N19"/>
  <c r="M19"/>
  <c r="L19"/>
  <c r="K19"/>
  <c r="J19"/>
  <c r="N18"/>
  <c r="M18"/>
  <c r="L18"/>
  <c r="K18"/>
  <c r="J18"/>
  <c r="N17"/>
  <c r="M17"/>
  <c r="L17"/>
  <c r="K17"/>
  <c r="J17"/>
  <c r="N16"/>
  <c r="M16"/>
  <c r="L16"/>
  <c r="K16"/>
  <c r="J16"/>
  <c r="N14"/>
  <c r="M14"/>
  <c r="L14"/>
  <c r="K14"/>
  <c r="J14"/>
  <c r="N13"/>
  <c r="M13"/>
  <c r="L13"/>
  <c r="K13"/>
  <c r="J13"/>
  <c r="N12"/>
  <c r="M12"/>
  <c r="L12"/>
  <c r="K12"/>
  <c r="J12"/>
  <c r="N11"/>
  <c r="M11"/>
  <c r="L11"/>
  <c r="K11"/>
  <c r="J11"/>
  <c r="N9"/>
  <c r="M9"/>
  <c r="L9"/>
  <c r="K9"/>
  <c r="J9"/>
  <c r="N5"/>
  <c r="M5"/>
  <c r="L5"/>
  <c r="K5"/>
  <c r="J5"/>
  <c r="F28" i="1" l="1"/>
  <c r="L60" i="2"/>
  <c r="G60"/>
  <c r="F52"/>
  <c r="F55"/>
  <c r="F57"/>
  <c r="F59"/>
  <c r="K60"/>
  <c r="G61"/>
  <c r="F62"/>
  <c r="F26"/>
  <c r="F53"/>
  <c r="F56"/>
  <c r="F58"/>
  <c r="F63"/>
  <c r="L28" i="1" l="1"/>
  <c r="G28"/>
  <c r="L58" i="2"/>
  <c r="G58"/>
  <c r="L53"/>
  <c r="G53"/>
  <c r="L62"/>
  <c r="G62"/>
  <c r="L57"/>
  <c r="G57"/>
  <c r="L52"/>
  <c r="G52"/>
  <c r="F51"/>
  <c r="L51" s="1"/>
  <c r="L63"/>
  <c r="G63"/>
  <c r="L56"/>
  <c r="G56"/>
  <c r="L26"/>
  <c r="G26"/>
  <c r="M61"/>
  <c r="H61"/>
  <c r="N61" s="1"/>
  <c r="L59"/>
  <c r="G59"/>
  <c r="L55"/>
  <c r="G55"/>
  <c r="H60"/>
  <c r="N60" s="1"/>
  <c r="M60"/>
  <c r="M28" i="1" l="1"/>
  <c r="H28"/>
  <c r="N28" s="1"/>
  <c r="M59" i="2"/>
  <c r="H59"/>
  <c r="N59" s="1"/>
  <c r="M26"/>
  <c r="H26"/>
  <c r="N26" s="1"/>
  <c r="M56"/>
  <c r="H56"/>
  <c r="N56" s="1"/>
  <c r="M63"/>
  <c r="H63"/>
  <c r="N63" s="1"/>
  <c r="M55"/>
  <c r="H55"/>
  <c r="N55" s="1"/>
  <c r="G51"/>
  <c r="M51" s="1"/>
  <c r="M52"/>
  <c r="H52"/>
  <c r="M57"/>
  <c r="H57"/>
  <c r="N57" s="1"/>
  <c r="M62"/>
  <c r="H62"/>
  <c r="N62" s="1"/>
  <c r="M53"/>
  <c r="H53"/>
  <c r="N53" s="1"/>
  <c r="M58"/>
  <c r="H58"/>
  <c r="N58" s="1"/>
  <c r="N52" l="1"/>
  <c r="H51"/>
  <c r="N51" s="1"/>
</calcChain>
</file>

<file path=xl/sharedStrings.xml><?xml version="1.0" encoding="utf-8"?>
<sst xmlns="http://schemas.openxmlformats.org/spreadsheetml/2006/main" count="202" uniqueCount="57">
  <si>
    <t>Показатели</t>
  </si>
  <si>
    <t>Продукция сельского хозяйства</t>
  </si>
  <si>
    <t>млн. руб.</t>
  </si>
  <si>
    <t>Индекс производства продукции сельского хозяйства</t>
  </si>
  <si>
    <t>% к предыдущему году в сопоставимых ценах</t>
  </si>
  <si>
    <t>Индекс-дефлятор продукции сельского хозяйства в хозяйствах всех категорий</t>
  </si>
  <si>
    <t>% к предыдущему году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</si>
  <si>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</si>
  <si>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</si>
  <si>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</si>
  <si>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</si>
  <si>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</si>
  <si>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</si>
  <si>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</si>
  <si>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</si>
  <si>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</si>
  <si>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</si>
  <si>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</si>
  <si>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Един. измер.</t>
  </si>
  <si>
    <t>Производство  (все категории хозяйств)</t>
  </si>
  <si>
    <t>в т.ч. закрытого грунта</t>
  </si>
  <si>
    <t>Шерсть - всего</t>
  </si>
  <si>
    <t>ц</t>
  </si>
  <si>
    <t>Улов речной рыбы - всего</t>
  </si>
  <si>
    <t>Улов прудовой рыбы - всего</t>
  </si>
  <si>
    <t>Площадь садов, всего</t>
  </si>
  <si>
    <t>га</t>
  </si>
  <si>
    <t>Площадь ягодников, всего</t>
  </si>
  <si>
    <t>Площадь прудов, всего</t>
  </si>
  <si>
    <t>Площадь теплиц, всего</t>
  </si>
  <si>
    <t>Доходы, уменьшенные на величину расходов в соответствии со статьёй 346.5 Налогового кодекса Российской Федерации, сельскохозяйственных товаропроизводителей, перешедших на уплату единого сельскохозяйственного налога – всего</t>
  </si>
  <si>
    <t>тыс. руб.</t>
  </si>
  <si>
    <r>
      <t xml:space="preserve">* - </t>
    </r>
    <r>
      <rPr>
        <sz val="12"/>
        <color theme="1"/>
        <rFont val="Times New Roman"/>
        <family val="1"/>
        <charset val="204"/>
      </rPr>
      <t>в разрезе поселений и городских округов</t>
    </r>
  </si>
  <si>
    <t>2025 год, прогноз</t>
  </si>
  <si>
    <t>2022 год, отчет</t>
  </si>
  <si>
    <t>2026 год, прогноз</t>
  </si>
  <si>
    <t>2023 год, отчет</t>
  </si>
  <si>
    <t>2024 год, оценка</t>
  </si>
  <si>
    <t>2027 год, прогноз</t>
  </si>
  <si>
    <t>к прогнозу на 2025-2027 годы</t>
  </si>
  <si>
    <t>Красный Кут г.</t>
  </si>
  <si>
    <t>Дьяковское МО</t>
  </si>
  <si>
    <t>Ждановское МО</t>
  </si>
  <si>
    <t>Журавлевское МО</t>
  </si>
  <si>
    <t>Интернациональное МО</t>
  </si>
  <si>
    <t>Комсомольское МО</t>
  </si>
  <si>
    <t>Лавровское МО</t>
  </si>
  <si>
    <t>Лебедевское МО</t>
  </si>
  <si>
    <t>Логиновское МО</t>
  </si>
  <si>
    <t>Первомайское МО</t>
  </si>
  <si>
    <t>Усатовское МО</t>
  </si>
  <si>
    <t>Чкаловское МО</t>
  </si>
  <si>
    <t xml:space="preserve">Приложение № 2 к постановлению </t>
  </si>
  <si>
    <t>от ___________2024г. № _______</t>
  </si>
  <si>
    <r>
      <t>Показатели сельского хозяйства  по  г</t>
    </r>
    <r>
      <rPr>
        <b/>
        <u/>
        <sz val="14"/>
        <color theme="1"/>
        <rFont val="Times New Roman"/>
        <family val="1"/>
        <charset val="204"/>
      </rPr>
      <t>. Красный Кут Краснокутского  муниципального  района Саратовской области</t>
    </r>
  </si>
  <si>
    <r>
      <t xml:space="preserve">Показатели сельского хозяйства  по  </t>
    </r>
    <r>
      <rPr>
        <b/>
        <u/>
        <sz val="14"/>
        <color theme="1"/>
        <rFont val="Times New Roman"/>
        <family val="1"/>
        <charset val="204"/>
      </rPr>
      <t>МО город Красный Кут</t>
    </r>
    <r>
      <rPr>
        <b/>
        <sz val="14"/>
        <color theme="1"/>
        <rFont val="Times New Roman"/>
        <family val="1"/>
        <charset val="204"/>
      </rPr>
      <t xml:space="preserve">  Краснокутского муниципального района</t>
    </r>
  </si>
  <si>
    <t>Прирост делаем
 5-6% ежегодно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</si>
</sst>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name val="PT Astra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CD5B5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9900"/>
      </patternFill>
    </fill>
    <fill>
      <patternFill patternType="solid">
        <fgColor rgb="FFFFC000"/>
        <bgColor rgb="FFFF9900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0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164" fontId="12" fillId="0" borderId="6" xfId="0" applyNumberFormat="1" applyFont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164" fontId="13" fillId="0" borderId="6" xfId="0" applyNumberFormat="1" applyFont="1" applyBorder="1" applyAlignment="1" applyProtection="1">
      <alignment horizontal="center" vertical="center"/>
      <protection locked="0"/>
    </xf>
    <xf numFmtId="164" fontId="10" fillId="0" borderId="6" xfId="0" applyNumberFormat="1" applyFont="1" applyBorder="1" applyAlignment="1" applyProtection="1">
      <alignment horizontal="center" vertical="center"/>
      <protection locked="0"/>
    </xf>
    <xf numFmtId="3" fontId="16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center" vertical="center" wrapText="1" shrinkToFit="1"/>
    </xf>
    <xf numFmtId="0" fontId="15" fillId="3" borderId="1" xfId="0" applyFont="1" applyFill="1" applyBorder="1" applyAlignment="1" applyProtection="1">
      <alignment horizontal="center" vertical="center" wrapText="1" shrinkToFit="1"/>
    </xf>
    <xf numFmtId="0" fontId="15" fillId="3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3" fontId="21" fillId="5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4" fontId="15" fillId="6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15" fillId="7" borderId="1" xfId="0" applyFont="1" applyFill="1" applyBorder="1" applyAlignment="1">
      <alignment horizontal="center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1" fillId="8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zoomScale="80" zoomScaleNormal="80" zoomScaleSheetLayoutView="90" workbookViewId="0">
      <selection activeCell="A6" sqref="A6:XFD6"/>
    </sheetView>
  </sheetViews>
  <sheetFormatPr defaultRowHeight="15"/>
  <cols>
    <col min="1" max="1" width="44.42578125" customWidth="1"/>
    <col min="2" max="2" width="17.28515625" style="16" customWidth="1"/>
    <col min="3" max="3" width="11.140625" style="16" bestFit="1" customWidth="1"/>
    <col min="4" max="4" width="12.42578125" style="16" bestFit="1" customWidth="1"/>
    <col min="5" max="5" width="11.5703125" style="16" customWidth="1"/>
    <col min="6" max="8" width="12.7109375" style="16" customWidth="1"/>
    <col min="9" max="14" width="9.140625" style="16"/>
  </cols>
  <sheetData>
    <row r="1" spans="1:14">
      <c r="F1" s="58" t="s">
        <v>52</v>
      </c>
      <c r="G1" s="58"/>
      <c r="H1" s="58"/>
    </row>
    <row r="2" spans="1:14">
      <c r="F2" s="58" t="s">
        <v>53</v>
      </c>
      <c r="G2" s="58"/>
      <c r="H2" s="58"/>
    </row>
    <row r="3" spans="1:14" ht="18.75" customHeight="1">
      <c r="A3" s="59" t="s">
        <v>54</v>
      </c>
      <c r="B3" s="59"/>
      <c r="C3" s="59"/>
      <c r="D3" s="59"/>
      <c r="E3" s="59"/>
      <c r="F3" s="59"/>
      <c r="G3" s="59"/>
      <c r="H3" s="59"/>
    </row>
    <row r="4" spans="1:14" ht="18.75" customHeight="1">
      <c r="A4" s="60"/>
      <c r="B4" s="60"/>
      <c r="C4" s="60"/>
      <c r="D4" s="60"/>
      <c r="E4" s="60"/>
      <c r="F4" s="60"/>
      <c r="G4" s="60"/>
      <c r="H4" s="60"/>
    </row>
    <row r="5" spans="1:14" ht="19.5" thickBot="1">
      <c r="A5" s="57" t="s">
        <v>39</v>
      </c>
      <c r="B5" s="57"/>
      <c r="C5" s="57"/>
      <c r="D5" s="57"/>
      <c r="E5" s="57"/>
      <c r="F5" s="57"/>
      <c r="G5" s="57"/>
      <c r="H5" s="57"/>
    </row>
    <row r="6" spans="1:14" ht="48" thickBot="1">
      <c r="A6" s="2" t="s">
        <v>0</v>
      </c>
      <c r="B6" s="3" t="s">
        <v>18</v>
      </c>
      <c r="C6" s="3" t="s">
        <v>34</v>
      </c>
      <c r="D6" s="3" t="s">
        <v>36</v>
      </c>
      <c r="E6" s="3" t="s">
        <v>37</v>
      </c>
      <c r="F6" s="3" t="s">
        <v>33</v>
      </c>
      <c r="G6" s="3" t="s">
        <v>35</v>
      </c>
      <c r="H6" s="3" t="s">
        <v>38</v>
      </c>
      <c r="J6" s="13" t="s">
        <v>36</v>
      </c>
      <c r="K6" s="13" t="s">
        <v>37</v>
      </c>
      <c r="L6" s="13" t="s">
        <v>33</v>
      </c>
      <c r="M6" s="13" t="s">
        <v>35</v>
      </c>
      <c r="N6" s="13" t="s">
        <v>38</v>
      </c>
    </row>
    <row r="7" spans="1:14" ht="18.75">
      <c r="A7" s="4" t="s">
        <v>1</v>
      </c>
      <c r="B7" s="5" t="s">
        <v>2</v>
      </c>
      <c r="C7" s="50">
        <v>593</v>
      </c>
      <c r="D7" s="40">
        <v>553.29999999999995</v>
      </c>
      <c r="E7" s="40">
        <v>582.70000000000005</v>
      </c>
      <c r="F7" s="29">
        <v>619.79999999999995</v>
      </c>
      <c r="G7" s="29">
        <v>653</v>
      </c>
      <c r="H7" s="29">
        <v>688</v>
      </c>
      <c r="J7" s="17">
        <f>D7/C7*100</f>
        <v>93.305227655986499</v>
      </c>
      <c r="K7" s="18">
        <f>E7/D7*100</f>
        <v>105.31357310681369</v>
      </c>
      <c r="L7" s="19">
        <f>F7/E7*100</f>
        <v>106.36691264801783</v>
      </c>
      <c r="M7" s="18">
        <f>G7/F7*100</f>
        <v>105.35656663439821</v>
      </c>
      <c r="N7" s="19">
        <f>H7/G7*100</f>
        <v>105.35987748851454</v>
      </c>
    </row>
    <row r="8" spans="1:14" ht="51">
      <c r="A8" s="6" t="s">
        <v>3</v>
      </c>
      <c r="B8" s="7" t="s">
        <v>4</v>
      </c>
      <c r="C8" s="51">
        <v>159.6</v>
      </c>
      <c r="D8" s="52">
        <v>95.5</v>
      </c>
      <c r="E8" s="41">
        <v>100.2</v>
      </c>
      <c r="F8" s="39">
        <v>101.5</v>
      </c>
      <c r="G8" s="39">
        <v>101.4</v>
      </c>
      <c r="H8" s="39">
        <v>101.5</v>
      </c>
      <c r="J8" s="20"/>
      <c r="K8" s="19"/>
      <c r="L8" s="19"/>
      <c r="M8" s="19"/>
      <c r="N8" s="19"/>
    </row>
    <row r="9" spans="1:14" ht="31.5">
      <c r="A9" s="6" t="s">
        <v>5</v>
      </c>
      <c r="B9" s="7" t="s">
        <v>6</v>
      </c>
      <c r="C9" s="30">
        <v>94.4</v>
      </c>
      <c r="D9" s="31">
        <v>97.7</v>
      </c>
      <c r="E9" s="32">
        <v>105.1</v>
      </c>
      <c r="F9" s="32">
        <v>104.8</v>
      </c>
      <c r="G9" s="32">
        <v>103.9</v>
      </c>
      <c r="H9" s="32">
        <v>103.8</v>
      </c>
      <c r="J9" s="21"/>
      <c r="K9" s="21"/>
      <c r="L9" s="21"/>
      <c r="M9" s="21"/>
      <c r="N9" s="21"/>
    </row>
    <row r="10" spans="1:14" ht="18.75">
      <c r="A10" s="8" t="s">
        <v>19</v>
      </c>
      <c r="B10" s="11"/>
      <c r="C10" s="33"/>
      <c r="D10" s="33"/>
      <c r="E10" s="33"/>
      <c r="F10" s="33"/>
      <c r="G10" s="33"/>
      <c r="H10" s="33"/>
      <c r="J10" s="20"/>
      <c r="K10" s="19"/>
      <c r="L10" s="19"/>
      <c r="M10" s="19"/>
      <c r="N10" s="19"/>
    </row>
    <row r="11" spans="1:14" ht="31.5">
      <c r="A11" s="6" t="s">
        <v>7</v>
      </c>
      <c r="B11" s="9" t="s">
        <v>8</v>
      </c>
      <c r="C11" s="53">
        <v>18.3</v>
      </c>
      <c r="D11" s="53">
        <v>16.3</v>
      </c>
      <c r="E11" s="33">
        <v>16.5</v>
      </c>
      <c r="F11" s="33">
        <v>16.7</v>
      </c>
      <c r="G11" s="33">
        <v>16.899999999999999</v>
      </c>
      <c r="H11" s="33">
        <v>17.100000000000001</v>
      </c>
      <c r="J11" s="23">
        <f>D11/C11*100</f>
        <v>89.071038251366119</v>
      </c>
      <c r="K11" s="18">
        <f>E11/D11*100</f>
        <v>101.22699386503066</v>
      </c>
      <c r="L11" s="18">
        <f>F11/E11*100</f>
        <v>101.2121212121212</v>
      </c>
      <c r="M11" s="19">
        <f>G11/F11*100</f>
        <v>101.19760479041915</v>
      </c>
      <c r="N11" s="19">
        <f>H11/G11*100</f>
        <v>101.18343195266273</v>
      </c>
    </row>
    <row r="12" spans="1:14" ht="18.75">
      <c r="A12" s="6" t="s">
        <v>9</v>
      </c>
      <c r="B12" s="9" t="s">
        <v>8</v>
      </c>
      <c r="C12" s="53"/>
      <c r="D12" s="53"/>
      <c r="E12" s="33"/>
      <c r="F12" s="33"/>
      <c r="G12" s="33"/>
      <c r="H12" s="33"/>
      <c r="J12" s="23"/>
      <c r="K12" s="18"/>
      <c r="L12" s="18"/>
      <c r="M12" s="19"/>
      <c r="N12" s="19"/>
    </row>
    <row r="13" spans="1:14" ht="31.5">
      <c r="A13" s="6" t="s">
        <v>10</v>
      </c>
      <c r="B13" s="9" t="s">
        <v>8</v>
      </c>
      <c r="C13" s="53">
        <v>1.68</v>
      </c>
      <c r="D13" s="53">
        <v>1.19</v>
      </c>
      <c r="E13" s="33">
        <v>1.2</v>
      </c>
      <c r="F13" s="33">
        <v>1.21</v>
      </c>
      <c r="G13" s="33">
        <v>1.22</v>
      </c>
      <c r="H13" s="33">
        <v>1.23</v>
      </c>
      <c r="J13" s="23">
        <f t="shared" ref="J13:N16" si="0">D13/C13*100</f>
        <v>70.833333333333343</v>
      </c>
      <c r="K13" s="18">
        <f t="shared" si="0"/>
        <v>100.84033613445378</v>
      </c>
      <c r="L13" s="18">
        <f t="shared" si="0"/>
        <v>100.83333333333333</v>
      </c>
      <c r="M13" s="19">
        <f t="shared" si="0"/>
        <v>100.82644628099173</v>
      </c>
      <c r="N13" s="19">
        <f t="shared" si="0"/>
        <v>100.81967213114753</v>
      </c>
    </row>
    <row r="14" spans="1:14" ht="18.75">
      <c r="A14" s="6" t="s">
        <v>11</v>
      </c>
      <c r="B14" s="9" t="s">
        <v>8</v>
      </c>
      <c r="C14" s="53">
        <v>1.1399999999999999</v>
      </c>
      <c r="D14" s="53">
        <v>0.88</v>
      </c>
      <c r="E14" s="33">
        <v>0.89</v>
      </c>
      <c r="F14" s="33">
        <v>0.9</v>
      </c>
      <c r="G14" s="33">
        <v>0.91</v>
      </c>
      <c r="H14" s="33">
        <v>0.92</v>
      </c>
      <c r="J14" s="23">
        <f t="shared" si="0"/>
        <v>77.192982456140356</v>
      </c>
      <c r="K14" s="18">
        <f t="shared" si="0"/>
        <v>101.13636363636364</v>
      </c>
      <c r="L14" s="18">
        <f t="shared" si="0"/>
        <v>101.12359550561798</v>
      </c>
      <c r="M14" s="19">
        <f t="shared" si="0"/>
        <v>101.11111111111111</v>
      </c>
      <c r="N14" s="19">
        <f t="shared" si="0"/>
        <v>101.09890109890109</v>
      </c>
    </row>
    <row r="15" spans="1:14" ht="18.75">
      <c r="A15" s="6" t="s">
        <v>12</v>
      </c>
      <c r="B15" s="9" t="s">
        <v>8</v>
      </c>
      <c r="C15" s="53">
        <v>0.5</v>
      </c>
      <c r="D15" s="53">
        <v>0.5</v>
      </c>
      <c r="E15" s="33">
        <v>0.5</v>
      </c>
      <c r="F15" s="33">
        <v>0.5</v>
      </c>
      <c r="G15" s="33">
        <v>0.5</v>
      </c>
      <c r="H15" s="33">
        <v>0.5</v>
      </c>
      <c r="J15" s="23">
        <f t="shared" si="0"/>
        <v>100</v>
      </c>
      <c r="K15" s="18">
        <f t="shared" si="0"/>
        <v>100</v>
      </c>
      <c r="L15" s="18">
        <f t="shared" si="0"/>
        <v>100</v>
      </c>
      <c r="M15" s="18">
        <f t="shared" si="0"/>
        <v>100</v>
      </c>
      <c r="N15" s="18">
        <f t="shared" si="0"/>
        <v>100</v>
      </c>
    </row>
    <row r="16" spans="1:14" ht="18.75">
      <c r="A16" s="6" t="s">
        <v>13</v>
      </c>
      <c r="B16" s="9" t="s">
        <v>8</v>
      </c>
      <c r="C16" s="53">
        <v>4.0999999999999996</v>
      </c>
      <c r="D16" s="53">
        <v>4</v>
      </c>
      <c r="E16" s="33">
        <v>4.0999999999999996</v>
      </c>
      <c r="F16" s="33">
        <v>4.2</v>
      </c>
      <c r="G16" s="33">
        <v>4.3</v>
      </c>
      <c r="H16" s="33">
        <v>4.4000000000000004</v>
      </c>
      <c r="J16" s="23">
        <f t="shared" si="0"/>
        <v>97.560975609756113</v>
      </c>
      <c r="K16" s="18">
        <f t="shared" si="0"/>
        <v>102.49999999999999</v>
      </c>
      <c r="L16" s="18">
        <f t="shared" si="0"/>
        <v>102.4390243902439</v>
      </c>
      <c r="M16" s="18">
        <f t="shared" si="0"/>
        <v>102.38095238095238</v>
      </c>
      <c r="N16" s="18">
        <f t="shared" si="0"/>
        <v>102.32558139534885</v>
      </c>
    </row>
    <row r="17" spans="1:15" ht="18.75">
      <c r="A17" s="6" t="s">
        <v>20</v>
      </c>
      <c r="B17" s="9" t="s">
        <v>8</v>
      </c>
      <c r="C17" s="53"/>
      <c r="D17" s="53"/>
      <c r="E17" s="33"/>
      <c r="F17" s="33"/>
      <c r="G17" s="33"/>
      <c r="H17" s="33"/>
      <c r="J17" s="23"/>
      <c r="K17" s="18"/>
      <c r="L17" s="18"/>
      <c r="M17" s="18"/>
      <c r="N17" s="18"/>
    </row>
    <row r="18" spans="1:15" ht="18.75">
      <c r="A18" s="6" t="s">
        <v>14</v>
      </c>
      <c r="B18" s="9" t="s">
        <v>8</v>
      </c>
      <c r="C18" s="53">
        <v>0.3</v>
      </c>
      <c r="D18" s="53">
        <v>0.3</v>
      </c>
      <c r="E18" s="33">
        <v>0.31</v>
      </c>
      <c r="F18" s="33">
        <v>0.32</v>
      </c>
      <c r="G18" s="33">
        <v>0.33</v>
      </c>
      <c r="H18" s="33">
        <v>0.34</v>
      </c>
      <c r="J18" s="23">
        <f t="shared" ref="J18:N21" si="1">D18/C18*100</f>
        <v>100</v>
      </c>
      <c r="K18" s="18">
        <f t="shared" si="1"/>
        <v>103.33333333333334</v>
      </c>
      <c r="L18" s="18">
        <f t="shared" si="1"/>
        <v>103.2258064516129</v>
      </c>
      <c r="M18" s="18">
        <f t="shared" si="1"/>
        <v>103.125</v>
      </c>
      <c r="N18" s="18">
        <f t="shared" si="1"/>
        <v>103.03030303030303</v>
      </c>
    </row>
    <row r="19" spans="1:15" ht="18.75">
      <c r="A19" s="6" t="s">
        <v>15</v>
      </c>
      <c r="B19" s="9" t="s">
        <v>8</v>
      </c>
      <c r="C19" s="53">
        <v>2.5</v>
      </c>
      <c r="D19" s="53">
        <v>2.5</v>
      </c>
      <c r="E19" s="33">
        <v>2.52</v>
      </c>
      <c r="F19" s="33">
        <v>2.54</v>
      </c>
      <c r="G19" s="33">
        <v>2.56</v>
      </c>
      <c r="H19" s="33">
        <v>2.58</v>
      </c>
      <c r="J19" s="23">
        <f t="shared" si="1"/>
        <v>100</v>
      </c>
      <c r="K19" s="18">
        <f t="shared" si="1"/>
        <v>100.8</v>
      </c>
      <c r="L19" s="18">
        <f t="shared" si="1"/>
        <v>100.79365079365078</v>
      </c>
      <c r="M19" s="18">
        <f t="shared" si="1"/>
        <v>100.78740157480314</v>
      </c>
      <c r="N19" s="18">
        <f t="shared" si="1"/>
        <v>100.78125</v>
      </c>
    </row>
    <row r="20" spans="1:15" ht="18.75">
      <c r="A20" s="6" t="s">
        <v>16</v>
      </c>
      <c r="B20" s="9" t="s">
        <v>17</v>
      </c>
      <c r="C20" s="53">
        <v>0.7</v>
      </c>
      <c r="D20" s="53">
        <v>0.7</v>
      </c>
      <c r="E20" s="33">
        <v>0.71</v>
      </c>
      <c r="F20" s="33">
        <v>0.72</v>
      </c>
      <c r="G20" s="33">
        <v>0.73</v>
      </c>
      <c r="H20" s="33">
        <v>0.74</v>
      </c>
      <c r="J20" s="23">
        <f t="shared" si="1"/>
        <v>100</v>
      </c>
      <c r="K20" s="18">
        <f t="shared" si="1"/>
        <v>101.42857142857142</v>
      </c>
      <c r="L20" s="18">
        <f t="shared" si="1"/>
        <v>101.40845070422534</v>
      </c>
      <c r="M20" s="18">
        <f t="shared" si="1"/>
        <v>101.38888888888889</v>
      </c>
      <c r="N20" s="18">
        <f t="shared" si="1"/>
        <v>101.36986301369863</v>
      </c>
    </row>
    <row r="21" spans="1:15" ht="18.75">
      <c r="A21" s="10" t="s">
        <v>21</v>
      </c>
      <c r="B21" s="11" t="s">
        <v>22</v>
      </c>
      <c r="C21" s="54"/>
      <c r="D21" s="33"/>
      <c r="E21" s="33"/>
      <c r="F21" s="33"/>
      <c r="G21" s="33"/>
      <c r="H21" s="33"/>
      <c r="J21" s="23" t="e">
        <f t="shared" si="1"/>
        <v>#DIV/0!</v>
      </c>
      <c r="K21" s="18" t="e">
        <f t="shared" si="1"/>
        <v>#DIV/0!</v>
      </c>
      <c r="L21" s="18" t="e">
        <f t="shared" si="1"/>
        <v>#DIV/0!</v>
      </c>
      <c r="M21" s="18" t="e">
        <f t="shared" si="1"/>
        <v>#DIV/0!</v>
      </c>
      <c r="N21" s="18" t="e">
        <f t="shared" si="1"/>
        <v>#DIV/0!</v>
      </c>
    </row>
    <row r="22" spans="1:15" ht="18.75">
      <c r="A22" s="10" t="s">
        <v>23</v>
      </c>
      <c r="B22" s="11" t="s">
        <v>22</v>
      </c>
      <c r="C22" s="33"/>
      <c r="D22" s="33"/>
      <c r="E22" s="33"/>
      <c r="F22" s="33"/>
      <c r="G22" s="33"/>
      <c r="H22" s="33"/>
      <c r="J22" s="23"/>
      <c r="K22" s="18"/>
      <c r="L22" s="18"/>
      <c r="M22" s="18"/>
      <c r="N22" s="18"/>
    </row>
    <row r="23" spans="1:15" ht="18.75">
      <c r="A23" s="10" t="s">
        <v>24</v>
      </c>
      <c r="B23" s="11" t="s">
        <v>22</v>
      </c>
      <c r="C23" s="33">
        <v>118</v>
      </c>
      <c r="D23" s="33">
        <v>120</v>
      </c>
      <c r="E23" s="33">
        <v>120.5</v>
      </c>
      <c r="F23" s="33">
        <v>121.1</v>
      </c>
      <c r="G23" s="33">
        <v>121.7</v>
      </c>
      <c r="H23" s="33">
        <v>122.3</v>
      </c>
      <c r="J23" s="20">
        <f t="shared" ref="J23:N26" si="2">D23/C23*100</f>
        <v>101.69491525423729</v>
      </c>
      <c r="K23" s="18">
        <f t="shared" si="2"/>
        <v>100.41666666666667</v>
      </c>
      <c r="L23" s="18">
        <f t="shared" si="2"/>
        <v>100.49792531120332</v>
      </c>
      <c r="M23" s="18">
        <f t="shared" si="2"/>
        <v>100.49545829892652</v>
      </c>
      <c r="N23" s="18">
        <f t="shared" si="2"/>
        <v>100.49301561216105</v>
      </c>
    </row>
    <row r="24" spans="1:15" ht="18.75">
      <c r="A24" s="10" t="s">
        <v>25</v>
      </c>
      <c r="B24" s="11" t="s">
        <v>26</v>
      </c>
      <c r="C24" s="55">
        <v>4</v>
      </c>
      <c r="D24" s="55">
        <v>4</v>
      </c>
      <c r="E24" s="33">
        <v>4</v>
      </c>
      <c r="F24" s="33">
        <v>4</v>
      </c>
      <c r="G24" s="33">
        <v>4</v>
      </c>
      <c r="H24" s="33">
        <v>4</v>
      </c>
      <c r="J24" s="20">
        <f t="shared" si="2"/>
        <v>100</v>
      </c>
      <c r="K24" s="18">
        <f t="shared" si="2"/>
        <v>100</v>
      </c>
      <c r="L24" s="18">
        <f t="shared" si="2"/>
        <v>100</v>
      </c>
      <c r="M24" s="18">
        <f t="shared" si="2"/>
        <v>100</v>
      </c>
      <c r="N24" s="18">
        <f t="shared" si="2"/>
        <v>100</v>
      </c>
    </row>
    <row r="25" spans="1:15" ht="18.75">
      <c r="A25" s="10" t="s">
        <v>27</v>
      </c>
      <c r="B25" s="11" t="s">
        <v>26</v>
      </c>
      <c r="C25" s="55">
        <v>0.1</v>
      </c>
      <c r="D25" s="55">
        <v>0.1</v>
      </c>
      <c r="E25" s="33">
        <v>0.1</v>
      </c>
      <c r="F25" s="33">
        <v>0.1</v>
      </c>
      <c r="G25" s="33">
        <v>0.1</v>
      </c>
      <c r="H25" s="33">
        <v>0.1</v>
      </c>
      <c r="J25" s="23">
        <f t="shared" si="2"/>
        <v>100</v>
      </c>
      <c r="K25" s="18">
        <f t="shared" si="2"/>
        <v>100</v>
      </c>
      <c r="L25" s="18">
        <f t="shared" si="2"/>
        <v>100</v>
      </c>
      <c r="M25" s="18">
        <f t="shared" si="2"/>
        <v>100</v>
      </c>
      <c r="N25" s="18">
        <f t="shared" si="2"/>
        <v>100</v>
      </c>
    </row>
    <row r="26" spans="1:15" ht="18.75">
      <c r="A26" s="10" t="s">
        <v>28</v>
      </c>
      <c r="B26" s="11" t="s">
        <v>26</v>
      </c>
      <c r="C26" s="33">
        <v>21</v>
      </c>
      <c r="D26" s="33">
        <v>21</v>
      </c>
      <c r="E26" s="33">
        <v>21</v>
      </c>
      <c r="F26" s="33">
        <v>21</v>
      </c>
      <c r="G26" s="33">
        <v>21</v>
      </c>
      <c r="H26" s="33">
        <v>21</v>
      </c>
      <c r="J26" s="20">
        <f t="shared" si="2"/>
        <v>100</v>
      </c>
      <c r="K26" s="19">
        <f t="shared" si="2"/>
        <v>100</v>
      </c>
      <c r="L26" s="19">
        <f t="shared" si="2"/>
        <v>100</v>
      </c>
      <c r="M26" s="19">
        <f t="shared" si="2"/>
        <v>100</v>
      </c>
      <c r="N26" s="19">
        <f t="shared" si="2"/>
        <v>100</v>
      </c>
    </row>
    <row r="27" spans="1:15" ht="18.75">
      <c r="A27" s="10" t="s">
        <v>29</v>
      </c>
      <c r="B27" s="11" t="s">
        <v>26</v>
      </c>
      <c r="C27" s="33"/>
      <c r="D27" s="33"/>
      <c r="E27" s="33"/>
      <c r="F27" s="33"/>
      <c r="G27" s="33"/>
      <c r="H27" s="33"/>
      <c r="J27" s="20"/>
      <c r="K27" s="19"/>
      <c r="L27" s="19"/>
      <c r="M27" s="19"/>
      <c r="N27" s="19"/>
    </row>
    <row r="28" spans="1:15" ht="110.25" customHeight="1">
      <c r="A28" s="14" t="s">
        <v>30</v>
      </c>
      <c r="B28" s="15" t="s">
        <v>31</v>
      </c>
      <c r="C28" s="56">
        <f>30901+781</f>
        <v>31682</v>
      </c>
      <c r="D28" s="56">
        <v>43698</v>
      </c>
      <c r="E28" s="37">
        <f>D28*105/100</f>
        <v>45882.9</v>
      </c>
      <c r="F28" s="36">
        <f>E28*105/100</f>
        <v>48177.044999999998</v>
      </c>
      <c r="G28" s="36">
        <f>F28*105.11/100</f>
        <v>50638.891999499996</v>
      </c>
      <c r="H28" s="36">
        <f>G28*105.4/100</f>
        <v>53373.392167473001</v>
      </c>
      <c r="J28" s="24">
        <f t="shared" ref="J28:N28" si="3">D28/C28*100</f>
        <v>137.92689855438419</v>
      </c>
      <c r="K28" s="25">
        <f t="shared" si="3"/>
        <v>105</v>
      </c>
      <c r="L28" s="25">
        <f t="shared" si="3"/>
        <v>104.99999999999999</v>
      </c>
      <c r="M28" s="25">
        <f t="shared" si="3"/>
        <v>105.10999999999999</v>
      </c>
      <c r="N28" s="25">
        <f t="shared" si="3"/>
        <v>105.4</v>
      </c>
      <c r="O28" s="49"/>
    </row>
    <row r="29" spans="1:15" ht="18.75">
      <c r="A29" s="10"/>
      <c r="B29" s="11"/>
      <c r="C29" s="36"/>
      <c r="D29" s="36"/>
      <c r="E29" s="37"/>
      <c r="F29" s="36"/>
      <c r="G29" s="38"/>
      <c r="H29" s="34"/>
      <c r="J29" s="23"/>
      <c r="K29" s="26"/>
      <c r="L29" s="18"/>
      <c r="M29" s="26"/>
      <c r="N29" s="26"/>
    </row>
    <row r="30" spans="1:15" ht="18.75">
      <c r="A30" s="12" t="s">
        <v>32</v>
      </c>
      <c r="C30" s="27"/>
      <c r="D30" s="27"/>
      <c r="E30" s="28"/>
      <c r="F30" s="27"/>
      <c r="G30" s="27"/>
      <c r="H30" s="27"/>
    </row>
  </sheetData>
  <mergeCells count="4">
    <mergeCell ref="A5:H5"/>
    <mergeCell ref="F1:H1"/>
    <mergeCell ref="F2:H2"/>
    <mergeCell ref="A3:H4"/>
  </mergeCells>
  <pageMargins left="0.23622047244094491" right="0.23622047244094491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66"/>
  <sheetViews>
    <sheetView workbookViewId="0">
      <selection activeCell="A4" sqref="A4:XFD66"/>
    </sheetView>
  </sheetViews>
  <sheetFormatPr defaultRowHeight="15"/>
  <cols>
    <col min="1" max="1" width="44.42578125" customWidth="1"/>
    <col min="2" max="2" width="17.28515625" style="16" customWidth="1"/>
    <col min="3" max="3" width="11.140625" style="16" bestFit="1" customWidth="1"/>
    <col min="4" max="4" width="12.42578125" style="16" bestFit="1" customWidth="1"/>
    <col min="5" max="5" width="11.5703125" style="16" customWidth="1"/>
    <col min="6" max="8" width="12.7109375" style="16" customWidth="1"/>
    <col min="9" max="14" width="9.140625" style="16"/>
  </cols>
  <sheetData>
    <row r="1" spans="1:14" ht="18.75">
      <c r="A1" s="57" t="s">
        <v>55</v>
      </c>
      <c r="B1" s="57"/>
      <c r="C1" s="57"/>
      <c r="D1" s="57"/>
      <c r="E1" s="57"/>
      <c r="F1" s="57"/>
      <c r="G1" s="57"/>
      <c r="H1" s="57"/>
    </row>
    <row r="2" spans="1:14" ht="18.75">
      <c r="A2" s="57" t="s">
        <v>39</v>
      </c>
      <c r="B2" s="57"/>
      <c r="C2" s="57"/>
      <c r="D2" s="57"/>
      <c r="E2" s="57"/>
      <c r="F2" s="57"/>
      <c r="G2" s="57"/>
      <c r="H2" s="57"/>
    </row>
    <row r="3" spans="1:14" ht="16.5" thickBot="1">
      <c r="A3" s="1"/>
    </row>
    <row r="4" spans="1:14" ht="48" thickBot="1">
      <c r="A4" s="2" t="s">
        <v>0</v>
      </c>
      <c r="B4" s="3" t="s">
        <v>18</v>
      </c>
      <c r="C4" s="3" t="s">
        <v>34</v>
      </c>
      <c r="D4" s="3" t="s">
        <v>36</v>
      </c>
      <c r="E4" s="3" t="s">
        <v>37</v>
      </c>
      <c r="F4" s="3" t="s">
        <v>33</v>
      </c>
      <c r="G4" s="3" t="s">
        <v>35</v>
      </c>
      <c r="H4" s="3" t="s">
        <v>38</v>
      </c>
      <c r="J4" s="13" t="s">
        <v>36</v>
      </c>
      <c r="K4" s="13" t="s">
        <v>37</v>
      </c>
      <c r="L4" s="13" t="s">
        <v>33</v>
      </c>
      <c r="M4" s="13" t="s">
        <v>35</v>
      </c>
      <c r="N4" s="13" t="s">
        <v>38</v>
      </c>
    </row>
    <row r="5" spans="1:14" ht="18.75">
      <c r="A5" s="4" t="s">
        <v>1</v>
      </c>
      <c r="B5" s="5" t="s">
        <v>2</v>
      </c>
      <c r="C5" s="50">
        <v>593</v>
      </c>
      <c r="D5" s="40">
        <v>553.29999999999995</v>
      </c>
      <c r="E5" s="40">
        <v>582.70000000000005</v>
      </c>
      <c r="F5" s="29">
        <v>619.79999999999995</v>
      </c>
      <c r="G5" s="29">
        <v>653</v>
      </c>
      <c r="H5" s="29">
        <v>688</v>
      </c>
      <c r="J5" s="17">
        <f>D5/C5*100</f>
        <v>93.305227655986499</v>
      </c>
      <c r="K5" s="18">
        <f>E5/D5*100</f>
        <v>105.31357310681369</v>
      </c>
      <c r="L5" s="19">
        <f>F5/E5*100</f>
        <v>106.36691264801783</v>
      </c>
      <c r="M5" s="18">
        <f>G5/F5*100</f>
        <v>105.35656663439821</v>
      </c>
      <c r="N5" s="19">
        <f>H5/G5*100</f>
        <v>105.35987748851454</v>
      </c>
    </row>
    <row r="6" spans="1:14" ht="51">
      <c r="A6" s="6" t="s">
        <v>3</v>
      </c>
      <c r="B6" s="7" t="s">
        <v>4</v>
      </c>
      <c r="C6" s="51">
        <v>159.6</v>
      </c>
      <c r="D6" s="52">
        <v>95.5</v>
      </c>
      <c r="E6" s="41">
        <v>100.2</v>
      </c>
      <c r="F6" s="39">
        <v>101.5</v>
      </c>
      <c r="G6" s="39">
        <v>101.4</v>
      </c>
      <c r="H6" s="39">
        <v>101.5</v>
      </c>
      <c r="J6" s="20"/>
      <c r="K6" s="19"/>
      <c r="L6" s="19"/>
      <c r="M6" s="19"/>
      <c r="N6" s="19"/>
    </row>
    <row r="7" spans="1:14" ht="31.5">
      <c r="A7" s="6" t="s">
        <v>5</v>
      </c>
      <c r="B7" s="7" t="s">
        <v>6</v>
      </c>
      <c r="C7" s="30">
        <v>94.4</v>
      </c>
      <c r="D7" s="31">
        <v>97.7</v>
      </c>
      <c r="E7" s="32">
        <v>105.1</v>
      </c>
      <c r="F7" s="32">
        <v>104.8</v>
      </c>
      <c r="G7" s="32">
        <v>103.9</v>
      </c>
      <c r="H7" s="32">
        <v>103.8</v>
      </c>
      <c r="J7" s="21"/>
      <c r="K7" s="21"/>
      <c r="L7" s="21"/>
      <c r="M7" s="21"/>
      <c r="N7" s="21"/>
    </row>
    <row r="8" spans="1:14" ht="18.75">
      <c r="A8" s="8" t="s">
        <v>19</v>
      </c>
      <c r="B8" s="11"/>
      <c r="C8" s="33"/>
      <c r="D8" s="33"/>
      <c r="E8" s="33"/>
      <c r="F8" s="33"/>
      <c r="G8" s="33"/>
      <c r="H8" s="33"/>
      <c r="J8" s="20"/>
      <c r="K8" s="19"/>
      <c r="L8" s="19"/>
      <c r="M8" s="19"/>
      <c r="N8" s="19"/>
    </row>
    <row r="9" spans="1:14" ht="31.5">
      <c r="A9" s="6" t="s">
        <v>7</v>
      </c>
      <c r="B9" s="9" t="s">
        <v>8</v>
      </c>
      <c r="C9" s="53">
        <v>18.3</v>
      </c>
      <c r="D9" s="53">
        <v>16.3</v>
      </c>
      <c r="E9" s="33">
        <v>16.5</v>
      </c>
      <c r="F9" s="33">
        <v>16.7</v>
      </c>
      <c r="G9" s="33">
        <v>16.899999999999999</v>
      </c>
      <c r="H9" s="33">
        <v>17.100000000000001</v>
      </c>
      <c r="J9" s="23">
        <f>D9/C9*100</f>
        <v>89.071038251366119</v>
      </c>
      <c r="K9" s="18">
        <f>E9/D9*100</f>
        <v>101.22699386503066</v>
      </c>
      <c r="L9" s="18">
        <f>F9/E9*100</f>
        <v>101.2121212121212</v>
      </c>
      <c r="M9" s="19">
        <f>G9/F9*100</f>
        <v>101.19760479041915</v>
      </c>
      <c r="N9" s="19">
        <f>H9/G9*100</f>
        <v>101.18343195266273</v>
      </c>
    </row>
    <row r="10" spans="1:14" ht="18.75">
      <c r="A10" s="6" t="s">
        <v>9</v>
      </c>
      <c r="B10" s="9" t="s">
        <v>8</v>
      </c>
      <c r="C10" s="53"/>
      <c r="D10" s="53"/>
      <c r="E10" s="33"/>
      <c r="F10" s="33"/>
      <c r="G10" s="33"/>
      <c r="H10" s="33"/>
      <c r="J10" s="23"/>
      <c r="K10" s="18"/>
      <c r="L10" s="18"/>
      <c r="M10" s="19"/>
      <c r="N10" s="19"/>
    </row>
    <row r="11" spans="1:14" ht="31.5">
      <c r="A11" s="6" t="s">
        <v>10</v>
      </c>
      <c r="B11" s="9" t="s">
        <v>8</v>
      </c>
      <c r="C11" s="53">
        <v>1.68</v>
      </c>
      <c r="D11" s="53">
        <v>1.19</v>
      </c>
      <c r="E11" s="33">
        <v>1.2</v>
      </c>
      <c r="F11" s="33">
        <v>1.21</v>
      </c>
      <c r="G11" s="33">
        <v>1.22</v>
      </c>
      <c r="H11" s="33">
        <v>1.23</v>
      </c>
      <c r="J11" s="23">
        <f t="shared" ref="J11:N14" si="0">D11/C11*100</f>
        <v>70.833333333333343</v>
      </c>
      <c r="K11" s="18">
        <f t="shared" si="0"/>
        <v>100.84033613445378</v>
      </c>
      <c r="L11" s="18">
        <f t="shared" si="0"/>
        <v>100.83333333333333</v>
      </c>
      <c r="M11" s="19">
        <f t="shared" si="0"/>
        <v>100.82644628099173</v>
      </c>
      <c r="N11" s="19">
        <f t="shared" si="0"/>
        <v>100.81967213114753</v>
      </c>
    </row>
    <row r="12" spans="1:14" ht="18.75">
      <c r="A12" s="6" t="s">
        <v>11</v>
      </c>
      <c r="B12" s="9" t="s">
        <v>8</v>
      </c>
      <c r="C12" s="53">
        <v>1.1399999999999999</v>
      </c>
      <c r="D12" s="53">
        <v>0.88</v>
      </c>
      <c r="E12" s="33">
        <v>0.89</v>
      </c>
      <c r="F12" s="33">
        <v>0.9</v>
      </c>
      <c r="G12" s="33">
        <v>0.91</v>
      </c>
      <c r="H12" s="33">
        <v>0.92</v>
      </c>
      <c r="J12" s="23">
        <f t="shared" si="0"/>
        <v>77.192982456140356</v>
      </c>
      <c r="K12" s="18">
        <f t="shared" si="0"/>
        <v>101.13636363636364</v>
      </c>
      <c r="L12" s="18">
        <f t="shared" si="0"/>
        <v>101.12359550561798</v>
      </c>
      <c r="M12" s="19">
        <f t="shared" si="0"/>
        <v>101.11111111111111</v>
      </c>
      <c r="N12" s="19">
        <f t="shared" si="0"/>
        <v>101.09890109890109</v>
      </c>
    </row>
    <row r="13" spans="1:14" ht="18.75">
      <c r="A13" s="6" t="s">
        <v>12</v>
      </c>
      <c r="B13" s="9" t="s">
        <v>8</v>
      </c>
      <c r="C13" s="53">
        <v>0.5</v>
      </c>
      <c r="D13" s="53">
        <v>0.5</v>
      </c>
      <c r="E13" s="33">
        <v>0.5</v>
      </c>
      <c r="F13" s="33">
        <v>0.5</v>
      </c>
      <c r="G13" s="33">
        <v>0.5</v>
      </c>
      <c r="H13" s="33">
        <v>0.5</v>
      </c>
      <c r="J13" s="23">
        <f t="shared" si="0"/>
        <v>100</v>
      </c>
      <c r="K13" s="18">
        <f t="shared" si="0"/>
        <v>100</v>
      </c>
      <c r="L13" s="18">
        <f t="shared" si="0"/>
        <v>100</v>
      </c>
      <c r="M13" s="18">
        <f t="shared" si="0"/>
        <v>100</v>
      </c>
      <c r="N13" s="18">
        <f t="shared" si="0"/>
        <v>100</v>
      </c>
    </row>
    <row r="14" spans="1:14" ht="18.75">
      <c r="A14" s="6" t="s">
        <v>13</v>
      </c>
      <c r="B14" s="9" t="s">
        <v>8</v>
      </c>
      <c r="C14" s="53">
        <v>4.0999999999999996</v>
      </c>
      <c r="D14" s="53">
        <v>4</v>
      </c>
      <c r="E14" s="33">
        <v>4.0999999999999996</v>
      </c>
      <c r="F14" s="33">
        <v>4.2</v>
      </c>
      <c r="G14" s="33">
        <v>4.3</v>
      </c>
      <c r="H14" s="33">
        <v>4.4000000000000004</v>
      </c>
      <c r="J14" s="23">
        <f t="shared" si="0"/>
        <v>97.560975609756113</v>
      </c>
      <c r="K14" s="18">
        <f t="shared" si="0"/>
        <v>102.49999999999999</v>
      </c>
      <c r="L14" s="18">
        <f t="shared" si="0"/>
        <v>102.4390243902439</v>
      </c>
      <c r="M14" s="18">
        <f t="shared" si="0"/>
        <v>102.38095238095238</v>
      </c>
      <c r="N14" s="18">
        <f t="shared" si="0"/>
        <v>102.32558139534885</v>
      </c>
    </row>
    <row r="15" spans="1:14" ht="18.75">
      <c r="A15" s="6" t="s">
        <v>20</v>
      </c>
      <c r="B15" s="9" t="s">
        <v>8</v>
      </c>
      <c r="C15" s="53"/>
      <c r="D15" s="53"/>
      <c r="E15" s="33"/>
      <c r="F15" s="33"/>
      <c r="G15" s="33"/>
      <c r="H15" s="33"/>
      <c r="J15" s="23"/>
      <c r="K15" s="18"/>
      <c r="L15" s="18"/>
      <c r="M15" s="18"/>
      <c r="N15" s="18"/>
    </row>
    <row r="16" spans="1:14" ht="18.75">
      <c r="A16" s="6" t="s">
        <v>14</v>
      </c>
      <c r="B16" s="9" t="s">
        <v>8</v>
      </c>
      <c r="C16" s="53">
        <v>0.3</v>
      </c>
      <c r="D16" s="53">
        <v>0.3</v>
      </c>
      <c r="E16" s="33">
        <v>0.31</v>
      </c>
      <c r="F16" s="33">
        <v>0.32</v>
      </c>
      <c r="G16" s="33">
        <v>0.33</v>
      </c>
      <c r="H16" s="33">
        <v>0.34</v>
      </c>
      <c r="J16" s="23">
        <f t="shared" ref="J16:N19" si="1">D16/C16*100</f>
        <v>100</v>
      </c>
      <c r="K16" s="18">
        <f t="shared" si="1"/>
        <v>103.33333333333334</v>
      </c>
      <c r="L16" s="18">
        <f t="shared" si="1"/>
        <v>103.2258064516129</v>
      </c>
      <c r="M16" s="18">
        <f t="shared" si="1"/>
        <v>103.125</v>
      </c>
      <c r="N16" s="18">
        <f t="shared" si="1"/>
        <v>103.03030303030303</v>
      </c>
    </row>
    <row r="17" spans="1:18" ht="18.75">
      <c r="A17" s="6" t="s">
        <v>15</v>
      </c>
      <c r="B17" s="9" t="s">
        <v>8</v>
      </c>
      <c r="C17" s="53">
        <v>2.5</v>
      </c>
      <c r="D17" s="53">
        <v>2.5</v>
      </c>
      <c r="E17" s="33">
        <v>2.52</v>
      </c>
      <c r="F17" s="33">
        <v>2.54</v>
      </c>
      <c r="G17" s="33">
        <v>2.56</v>
      </c>
      <c r="H17" s="33">
        <v>2.58</v>
      </c>
      <c r="J17" s="23">
        <f t="shared" si="1"/>
        <v>100</v>
      </c>
      <c r="K17" s="18">
        <f t="shared" si="1"/>
        <v>100.8</v>
      </c>
      <c r="L17" s="18">
        <f t="shared" si="1"/>
        <v>100.79365079365078</v>
      </c>
      <c r="M17" s="18">
        <f t="shared" si="1"/>
        <v>100.78740157480314</v>
      </c>
      <c r="N17" s="18">
        <f t="shared" si="1"/>
        <v>100.78125</v>
      </c>
    </row>
    <row r="18" spans="1:18" ht="18.75">
      <c r="A18" s="6" t="s">
        <v>16</v>
      </c>
      <c r="B18" s="9" t="s">
        <v>17</v>
      </c>
      <c r="C18" s="53">
        <v>0.7</v>
      </c>
      <c r="D18" s="53">
        <v>0.7</v>
      </c>
      <c r="E18" s="33">
        <v>0.71</v>
      </c>
      <c r="F18" s="33">
        <v>0.72</v>
      </c>
      <c r="G18" s="33">
        <v>0.73</v>
      </c>
      <c r="H18" s="33">
        <v>0.74</v>
      </c>
      <c r="J18" s="23">
        <f t="shared" si="1"/>
        <v>100</v>
      </c>
      <c r="K18" s="18">
        <f t="shared" si="1"/>
        <v>101.42857142857142</v>
      </c>
      <c r="L18" s="18">
        <f t="shared" si="1"/>
        <v>101.40845070422534</v>
      </c>
      <c r="M18" s="18">
        <f t="shared" si="1"/>
        <v>101.38888888888889</v>
      </c>
      <c r="N18" s="18">
        <f t="shared" si="1"/>
        <v>101.36986301369863</v>
      </c>
    </row>
    <row r="19" spans="1:18" ht="18.75">
      <c r="A19" s="10" t="s">
        <v>21</v>
      </c>
      <c r="B19" s="11" t="s">
        <v>22</v>
      </c>
      <c r="C19" s="54"/>
      <c r="D19" s="33"/>
      <c r="E19" s="33"/>
      <c r="F19" s="33"/>
      <c r="G19" s="33"/>
      <c r="H19" s="33"/>
      <c r="J19" s="23" t="e">
        <f t="shared" si="1"/>
        <v>#DIV/0!</v>
      </c>
      <c r="K19" s="18" t="e">
        <f t="shared" si="1"/>
        <v>#DIV/0!</v>
      </c>
      <c r="L19" s="18" t="e">
        <f t="shared" si="1"/>
        <v>#DIV/0!</v>
      </c>
      <c r="M19" s="18" t="e">
        <f t="shared" si="1"/>
        <v>#DIV/0!</v>
      </c>
      <c r="N19" s="18" t="e">
        <f t="shared" si="1"/>
        <v>#DIV/0!</v>
      </c>
    </row>
    <row r="20" spans="1:18" ht="18.75">
      <c r="A20" s="10" t="s">
        <v>23</v>
      </c>
      <c r="B20" s="11" t="s">
        <v>22</v>
      </c>
      <c r="C20" s="33"/>
      <c r="D20" s="33"/>
      <c r="E20" s="33"/>
      <c r="F20" s="33"/>
      <c r="G20" s="33"/>
      <c r="H20" s="33"/>
      <c r="J20" s="23"/>
      <c r="K20" s="18"/>
      <c r="L20" s="18"/>
      <c r="M20" s="18"/>
      <c r="N20" s="18"/>
    </row>
    <row r="21" spans="1:18" ht="18.75">
      <c r="A21" s="10" t="s">
        <v>24</v>
      </c>
      <c r="B21" s="11" t="s">
        <v>22</v>
      </c>
      <c r="C21" s="33">
        <v>118</v>
      </c>
      <c r="D21" s="33">
        <v>120</v>
      </c>
      <c r="E21" s="33">
        <v>120.5</v>
      </c>
      <c r="F21" s="33">
        <v>121.1</v>
      </c>
      <c r="G21" s="33">
        <v>121.7</v>
      </c>
      <c r="H21" s="33">
        <v>122.3</v>
      </c>
      <c r="J21" s="20">
        <f t="shared" ref="J21:N24" si="2">D21/C21*100</f>
        <v>101.69491525423729</v>
      </c>
      <c r="K21" s="18">
        <f t="shared" si="2"/>
        <v>100.41666666666667</v>
      </c>
      <c r="L21" s="18">
        <f t="shared" si="2"/>
        <v>100.49792531120332</v>
      </c>
      <c r="M21" s="18">
        <f t="shared" si="2"/>
        <v>100.49545829892652</v>
      </c>
      <c r="N21" s="18">
        <f t="shared" si="2"/>
        <v>100.49301561216105</v>
      </c>
    </row>
    <row r="22" spans="1:18" ht="18.75">
      <c r="A22" s="10" t="s">
        <v>25</v>
      </c>
      <c r="B22" s="11" t="s">
        <v>26</v>
      </c>
      <c r="C22" s="55">
        <v>4</v>
      </c>
      <c r="D22" s="55">
        <v>4</v>
      </c>
      <c r="E22" s="33">
        <v>4</v>
      </c>
      <c r="F22" s="33">
        <v>4</v>
      </c>
      <c r="G22" s="33">
        <v>4</v>
      </c>
      <c r="H22" s="33">
        <v>4</v>
      </c>
      <c r="J22" s="20">
        <f t="shared" si="2"/>
        <v>100</v>
      </c>
      <c r="K22" s="18">
        <f t="shared" si="2"/>
        <v>100</v>
      </c>
      <c r="L22" s="18">
        <f t="shared" si="2"/>
        <v>100</v>
      </c>
      <c r="M22" s="18">
        <f t="shared" si="2"/>
        <v>100</v>
      </c>
      <c r="N22" s="18">
        <f t="shared" si="2"/>
        <v>100</v>
      </c>
    </row>
    <row r="23" spans="1:18" ht="18.75">
      <c r="A23" s="10" t="s">
        <v>27</v>
      </c>
      <c r="B23" s="11" t="s">
        <v>26</v>
      </c>
      <c r="C23" s="55">
        <v>0.1</v>
      </c>
      <c r="D23" s="55">
        <v>0.1</v>
      </c>
      <c r="E23" s="33">
        <v>0.1</v>
      </c>
      <c r="F23" s="33">
        <v>0.1</v>
      </c>
      <c r="G23" s="33">
        <v>0.1</v>
      </c>
      <c r="H23" s="33">
        <v>0.1</v>
      </c>
      <c r="J23" s="23">
        <f t="shared" si="2"/>
        <v>100</v>
      </c>
      <c r="K23" s="18">
        <f t="shared" si="2"/>
        <v>100</v>
      </c>
      <c r="L23" s="18">
        <f t="shared" si="2"/>
        <v>100</v>
      </c>
      <c r="M23" s="18">
        <f t="shared" si="2"/>
        <v>100</v>
      </c>
      <c r="N23" s="18">
        <f t="shared" si="2"/>
        <v>100</v>
      </c>
    </row>
    <row r="24" spans="1:18" ht="18.75">
      <c r="A24" s="10" t="s">
        <v>28</v>
      </c>
      <c r="B24" s="11" t="s">
        <v>26</v>
      </c>
      <c r="C24" s="33">
        <v>21</v>
      </c>
      <c r="D24" s="33">
        <v>21</v>
      </c>
      <c r="E24" s="33">
        <v>21</v>
      </c>
      <c r="F24" s="33">
        <v>21</v>
      </c>
      <c r="G24" s="33">
        <v>21</v>
      </c>
      <c r="H24" s="33">
        <v>21</v>
      </c>
      <c r="J24" s="20">
        <f t="shared" si="2"/>
        <v>100</v>
      </c>
      <c r="K24" s="19">
        <f t="shared" si="2"/>
        <v>100</v>
      </c>
      <c r="L24" s="19">
        <f t="shared" si="2"/>
        <v>100</v>
      </c>
      <c r="M24" s="19">
        <f t="shared" si="2"/>
        <v>100</v>
      </c>
      <c r="N24" s="19">
        <f t="shared" si="2"/>
        <v>100</v>
      </c>
    </row>
    <row r="25" spans="1:18" ht="18.75">
      <c r="A25" s="10" t="s">
        <v>29</v>
      </c>
      <c r="B25" s="11" t="s">
        <v>26</v>
      </c>
      <c r="C25" s="33"/>
      <c r="D25" s="33"/>
      <c r="E25" s="33"/>
      <c r="F25" s="33"/>
      <c r="G25" s="33"/>
      <c r="H25" s="33"/>
      <c r="J25" s="20"/>
      <c r="K25" s="19"/>
      <c r="L25" s="19"/>
      <c r="M25" s="19"/>
      <c r="N25" s="19"/>
    </row>
    <row r="26" spans="1:18" ht="110.25">
      <c r="A26" s="14" t="s">
        <v>30</v>
      </c>
      <c r="B26" s="15" t="s">
        <v>31</v>
      </c>
      <c r="C26" s="56">
        <f>30901+781</f>
        <v>31682</v>
      </c>
      <c r="D26" s="56">
        <v>43698</v>
      </c>
      <c r="E26" s="37">
        <f>D26*105/100</f>
        <v>45882.9</v>
      </c>
      <c r="F26" s="36">
        <f>E26*105/100</f>
        <v>48177.044999999998</v>
      </c>
      <c r="G26" s="36">
        <f>F26*105.11/100</f>
        <v>50638.891999499996</v>
      </c>
      <c r="H26" s="36">
        <f>G26*105.4/100</f>
        <v>53373.392167473001</v>
      </c>
      <c r="J26" s="24">
        <f t="shared" ref="J26:N26" si="3">D26/C26*100</f>
        <v>137.92689855438419</v>
      </c>
      <c r="K26" s="25">
        <f t="shared" si="3"/>
        <v>105</v>
      </c>
      <c r="L26" s="25">
        <f t="shared" si="3"/>
        <v>104.99999999999999</v>
      </c>
      <c r="M26" s="25">
        <f t="shared" si="3"/>
        <v>105.10999999999999</v>
      </c>
      <c r="N26" s="25">
        <f t="shared" si="3"/>
        <v>105.4</v>
      </c>
      <c r="O26" s="61" t="s">
        <v>56</v>
      </c>
      <c r="P26" s="62"/>
      <c r="Q26" s="62"/>
      <c r="R26" s="62"/>
    </row>
    <row r="27" spans="1:18" ht="18.75">
      <c r="A27" s="10"/>
      <c r="B27" s="11"/>
      <c r="C27" s="36"/>
      <c r="D27" s="36"/>
      <c r="E27" s="37"/>
      <c r="F27" s="36"/>
      <c r="G27" s="38"/>
      <c r="H27" s="34"/>
      <c r="J27" s="23"/>
      <c r="K27" s="26"/>
      <c r="L27" s="18"/>
      <c r="M27" s="26"/>
      <c r="N27" s="26"/>
    </row>
    <row r="28" spans="1:18" ht="19.5" thickBot="1">
      <c r="A28" s="12" t="s">
        <v>32</v>
      </c>
      <c r="C28" s="27"/>
      <c r="D28" s="27"/>
      <c r="E28" s="28"/>
      <c r="F28" s="27"/>
      <c r="G28" s="27"/>
      <c r="H28" s="27"/>
    </row>
    <row r="29" spans="1:18" ht="48" thickBot="1">
      <c r="A29" s="2" t="s">
        <v>0</v>
      </c>
      <c r="B29" s="3" t="s">
        <v>18</v>
      </c>
      <c r="C29" s="3" t="s">
        <v>34</v>
      </c>
      <c r="D29" s="3" t="s">
        <v>36</v>
      </c>
      <c r="E29" s="3" t="s">
        <v>37</v>
      </c>
      <c r="F29" s="3" t="s">
        <v>33</v>
      </c>
      <c r="G29" s="3" t="s">
        <v>35</v>
      </c>
      <c r="H29" s="3" t="s">
        <v>38</v>
      </c>
      <c r="J29" s="13" t="s">
        <v>36</v>
      </c>
      <c r="K29" s="13" t="s">
        <v>37</v>
      </c>
      <c r="L29" s="13" t="s">
        <v>33</v>
      </c>
      <c r="M29" s="13" t="s">
        <v>35</v>
      </c>
      <c r="N29" s="13" t="s">
        <v>38</v>
      </c>
    </row>
    <row r="30" spans="1:18" ht="18.75">
      <c r="A30" s="4" t="s">
        <v>1</v>
      </c>
      <c r="B30" s="5" t="s">
        <v>2</v>
      </c>
      <c r="C30" s="47">
        <v>6977.9</v>
      </c>
      <c r="D30" s="40">
        <v>6272</v>
      </c>
      <c r="E30" s="40">
        <v>6605</v>
      </c>
      <c r="F30" s="29">
        <v>7026</v>
      </c>
      <c r="G30" s="29">
        <v>7402</v>
      </c>
      <c r="H30" s="29">
        <v>7799</v>
      </c>
      <c r="J30" s="17">
        <f>D30/C30*100</f>
        <v>89.883775921122407</v>
      </c>
      <c r="K30" s="18">
        <f>E30/D30*100</f>
        <v>105.30931122448979</v>
      </c>
      <c r="L30" s="19">
        <f>F30/E30*100</f>
        <v>106.37395912187738</v>
      </c>
      <c r="M30" s="18">
        <f>G30/F30*100</f>
        <v>105.35155138058639</v>
      </c>
      <c r="N30" s="19">
        <f>H30/G30*100</f>
        <v>105.36341529316402</v>
      </c>
    </row>
    <row r="31" spans="1:18" ht="51">
      <c r="A31" s="6" t="s">
        <v>3</v>
      </c>
      <c r="B31" s="7" t="s">
        <v>4</v>
      </c>
      <c r="C31" s="48">
        <v>159.6</v>
      </c>
      <c r="D31" s="42">
        <v>92</v>
      </c>
      <c r="E31" s="41">
        <v>100.2</v>
      </c>
      <c r="F31" s="39">
        <v>101.5</v>
      </c>
      <c r="G31" s="39">
        <v>101.4</v>
      </c>
      <c r="H31" s="39">
        <v>101.5</v>
      </c>
      <c r="J31" s="20"/>
      <c r="K31" s="19"/>
      <c r="L31" s="19"/>
      <c r="M31" s="19"/>
      <c r="N31" s="19"/>
    </row>
    <row r="32" spans="1:18" ht="31.5">
      <c r="A32" s="6" t="s">
        <v>5</v>
      </c>
      <c r="B32" s="7" t="s">
        <v>6</v>
      </c>
      <c r="C32" s="30">
        <v>94.4</v>
      </c>
      <c r="D32" s="31">
        <v>97.7</v>
      </c>
      <c r="E32" s="32">
        <v>105.1</v>
      </c>
      <c r="F32" s="32">
        <v>104.8</v>
      </c>
      <c r="G32" s="32">
        <v>103.9</v>
      </c>
      <c r="H32" s="32">
        <v>103.8</v>
      </c>
      <c r="J32" s="21"/>
      <c r="K32" s="21"/>
      <c r="L32" s="21"/>
      <c r="M32" s="21"/>
      <c r="N32" s="21"/>
    </row>
    <row r="33" spans="1:14" ht="18.75">
      <c r="A33" s="8" t="s">
        <v>19</v>
      </c>
      <c r="B33" s="11"/>
      <c r="C33" s="33"/>
      <c r="D33" s="33"/>
      <c r="E33" s="33"/>
      <c r="F33" s="33"/>
      <c r="G33" s="33"/>
      <c r="H33" s="33"/>
      <c r="J33" s="20"/>
      <c r="K33" s="19"/>
      <c r="L33" s="19"/>
      <c r="M33" s="19"/>
      <c r="N33" s="19"/>
    </row>
    <row r="34" spans="1:14" ht="31.5">
      <c r="A34" s="6" t="s">
        <v>7</v>
      </c>
      <c r="B34" s="9" t="s">
        <v>8</v>
      </c>
      <c r="C34" s="43">
        <v>256.39999999999998</v>
      </c>
      <c r="D34" s="43">
        <v>165.9</v>
      </c>
      <c r="E34" s="33">
        <v>166</v>
      </c>
      <c r="F34" s="33">
        <v>170</v>
      </c>
      <c r="G34" s="33">
        <v>174</v>
      </c>
      <c r="H34" s="33">
        <v>178</v>
      </c>
      <c r="J34" s="22">
        <f>D34/C34*100</f>
        <v>64.703588143525749</v>
      </c>
      <c r="K34" s="18">
        <f>E34/D34*100</f>
        <v>100.06027727546713</v>
      </c>
      <c r="L34" s="18">
        <f>F34/E34*100</f>
        <v>102.40963855421687</v>
      </c>
      <c r="M34" s="19">
        <f>G34/F34*100</f>
        <v>102.35294117647058</v>
      </c>
      <c r="N34" s="19">
        <f>H34/G34*100</f>
        <v>102.29885057471265</v>
      </c>
    </row>
    <row r="35" spans="1:14" ht="18.75">
      <c r="A35" s="6" t="s">
        <v>9</v>
      </c>
      <c r="B35" s="9" t="s">
        <v>8</v>
      </c>
      <c r="C35" s="43"/>
      <c r="D35" s="43"/>
      <c r="E35" s="33"/>
      <c r="F35" s="33"/>
      <c r="G35" s="33"/>
      <c r="H35" s="33"/>
      <c r="J35" s="22"/>
      <c r="K35" s="18"/>
      <c r="L35" s="18"/>
      <c r="M35" s="19"/>
      <c r="N35" s="19"/>
    </row>
    <row r="36" spans="1:14" ht="31.5">
      <c r="A36" s="6" t="s">
        <v>10</v>
      </c>
      <c r="B36" s="9" t="s">
        <v>8</v>
      </c>
      <c r="C36" s="43">
        <v>32.700000000000003</v>
      </c>
      <c r="D36" s="43">
        <v>30</v>
      </c>
      <c r="E36" s="33">
        <v>33.4</v>
      </c>
      <c r="F36" s="33">
        <v>33.700000000000003</v>
      </c>
      <c r="G36" s="33">
        <v>34</v>
      </c>
      <c r="H36" s="33">
        <v>34.299999999999997</v>
      </c>
      <c r="J36" s="22">
        <f t="shared" ref="J36:N39" si="4">D36/C36*100</f>
        <v>91.743119266055047</v>
      </c>
      <c r="K36" s="18">
        <f t="shared" si="4"/>
        <v>111.33333333333333</v>
      </c>
      <c r="L36" s="18">
        <f t="shared" si="4"/>
        <v>100.89820359281438</v>
      </c>
      <c r="M36" s="19">
        <f t="shared" si="4"/>
        <v>100.89020771513353</v>
      </c>
      <c r="N36" s="19">
        <f t="shared" si="4"/>
        <v>100.88235294117646</v>
      </c>
    </row>
    <row r="37" spans="1:14" ht="18.75">
      <c r="A37" s="6" t="s">
        <v>11</v>
      </c>
      <c r="B37" s="9" t="s">
        <v>8</v>
      </c>
      <c r="C37" s="43">
        <v>26.4</v>
      </c>
      <c r="D37" s="43">
        <v>27.1</v>
      </c>
      <c r="E37" s="33">
        <v>28.2</v>
      </c>
      <c r="F37" s="33">
        <v>28.5</v>
      </c>
      <c r="G37" s="33">
        <v>28.8</v>
      </c>
      <c r="H37" s="33">
        <v>29.1</v>
      </c>
      <c r="J37" s="23">
        <f t="shared" si="4"/>
        <v>102.65151515151516</v>
      </c>
      <c r="K37" s="18">
        <f t="shared" si="4"/>
        <v>104.0590405904059</v>
      </c>
      <c r="L37" s="18">
        <f t="shared" si="4"/>
        <v>101.06382978723406</v>
      </c>
      <c r="M37" s="19">
        <f t="shared" si="4"/>
        <v>101.05263157894737</v>
      </c>
      <c r="N37" s="19">
        <f t="shared" si="4"/>
        <v>101.04166666666667</v>
      </c>
    </row>
    <row r="38" spans="1:14" ht="18.75">
      <c r="A38" s="6" t="s">
        <v>12</v>
      </c>
      <c r="B38" s="9" t="s">
        <v>8</v>
      </c>
      <c r="C38" s="43">
        <v>2.4</v>
      </c>
      <c r="D38" s="43">
        <v>1.1000000000000001</v>
      </c>
      <c r="E38" s="33">
        <v>1.1000000000000001</v>
      </c>
      <c r="F38" s="33">
        <v>1.1000000000000001</v>
      </c>
      <c r="G38" s="33">
        <v>1.1000000000000001</v>
      </c>
      <c r="H38" s="33">
        <v>1.1000000000000001</v>
      </c>
      <c r="J38" s="22">
        <f t="shared" si="4"/>
        <v>45.833333333333336</v>
      </c>
      <c r="K38" s="18">
        <f t="shared" si="4"/>
        <v>100</v>
      </c>
      <c r="L38" s="18">
        <f t="shared" si="4"/>
        <v>100</v>
      </c>
      <c r="M38" s="18">
        <f t="shared" si="4"/>
        <v>100</v>
      </c>
      <c r="N38" s="18">
        <f t="shared" si="4"/>
        <v>100</v>
      </c>
    </row>
    <row r="39" spans="1:14" ht="18.75">
      <c r="A39" s="6" t="s">
        <v>13</v>
      </c>
      <c r="B39" s="9" t="s">
        <v>8</v>
      </c>
      <c r="C39" s="43">
        <v>12.8</v>
      </c>
      <c r="D39" s="43">
        <v>14.2</v>
      </c>
      <c r="E39" s="33">
        <v>14.2</v>
      </c>
      <c r="F39" s="33">
        <v>14.3</v>
      </c>
      <c r="G39" s="33">
        <v>14.4</v>
      </c>
      <c r="H39" s="33">
        <v>14.5</v>
      </c>
      <c r="J39" s="23">
        <f t="shared" si="4"/>
        <v>110.93749999999997</v>
      </c>
      <c r="K39" s="18">
        <f t="shared" si="4"/>
        <v>100</v>
      </c>
      <c r="L39" s="18">
        <f t="shared" si="4"/>
        <v>100.70422535211267</v>
      </c>
      <c r="M39" s="18">
        <f t="shared" si="4"/>
        <v>100.69930069930069</v>
      </c>
      <c r="N39" s="18">
        <f t="shared" si="4"/>
        <v>100.69444444444444</v>
      </c>
    </row>
    <row r="40" spans="1:14" ht="18.75">
      <c r="A40" s="6" t="s">
        <v>20</v>
      </c>
      <c r="B40" s="9" t="s">
        <v>8</v>
      </c>
      <c r="C40" s="43"/>
      <c r="D40" s="43"/>
      <c r="E40" s="33"/>
      <c r="F40" s="33"/>
      <c r="G40" s="33"/>
      <c r="H40" s="33"/>
      <c r="J40" s="23"/>
      <c r="K40" s="18"/>
      <c r="L40" s="18"/>
      <c r="M40" s="18"/>
      <c r="N40" s="18"/>
    </row>
    <row r="41" spans="1:14" ht="18.75">
      <c r="A41" s="6" t="s">
        <v>14</v>
      </c>
      <c r="B41" s="9" t="s">
        <v>8</v>
      </c>
      <c r="C41" s="43">
        <v>4.5</v>
      </c>
      <c r="D41" s="43">
        <v>4.4000000000000004</v>
      </c>
      <c r="E41" s="33">
        <v>4.5999999999999996</v>
      </c>
      <c r="F41" s="33">
        <v>4.7</v>
      </c>
      <c r="G41" s="33">
        <v>4.8</v>
      </c>
      <c r="H41" s="33">
        <v>4.9000000000000004</v>
      </c>
      <c r="J41" s="22">
        <f t="shared" ref="J41:N44" si="5">D41/C41*100</f>
        <v>97.777777777777786</v>
      </c>
      <c r="K41" s="18">
        <f t="shared" si="5"/>
        <v>104.54545454545452</v>
      </c>
      <c r="L41" s="18">
        <f t="shared" si="5"/>
        <v>102.17391304347827</v>
      </c>
      <c r="M41" s="18">
        <f t="shared" si="5"/>
        <v>102.12765957446808</v>
      </c>
      <c r="N41" s="18">
        <f t="shared" si="5"/>
        <v>102.08333333333334</v>
      </c>
    </row>
    <row r="42" spans="1:14" ht="18.75">
      <c r="A42" s="6" t="s">
        <v>15</v>
      </c>
      <c r="B42" s="9" t="s">
        <v>8</v>
      </c>
      <c r="C42" s="43">
        <v>21.7</v>
      </c>
      <c r="D42" s="43">
        <v>21.8</v>
      </c>
      <c r="E42" s="33">
        <v>21.9</v>
      </c>
      <c r="F42" s="33">
        <v>22</v>
      </c>
      <c r="G42" s="33">
        <v>22.1</v>
      </c>
      <c r="H42" s="33">
        <v>22.2</v>
      </c>
      <c r="J42" s="23">
        <f t="shared" si="5"/>
        <v>100.46082949308757</v>
      </c>
      <c r="K42" s="18">
        <f t="shared" si="5"/>
        <v>100.45871559633026</v>
      </c>
      <c r="L42" s="18">
        <f t="shared" si="5"/>
        <v>100.45662100456623</v>
      </c>
      <c r="M42" s="18">
        <f t="shared" si="5"/>
        <v>100.45454545454547</v>
      </c>
      <c r="N42" s="18">
        <f t="shared" si="5"/>
        <v>100.4524886877828</v>
      </c>
    </row>
    <row r="43" spans="1:14" ht="18.75">
      <c r="A43" s="6" t="s">
        <v>16</v>
      </c>
      <c r="B43" s="9" t="s">
        <v>17</v>
      </c>
      <c r="C43" s="43">
        <v>21.4</v>
      </c>
      <c r="D43" s="43">
        <v>25.4</v>
      </c>
      <c r="E43" s="33">
        <v>25.6</v>
      </c>
      <c r="F43" s="33">
        <v>25.8</v>
      </c>
      <c r="G43" s="33">
        <v>26</v>
      </c>
      <c r="H43" s="33">
        <v>26.2</v>
      </c>
      <c r="J43" s="23">
        <f t="shared" si="5"/>
        <v>118.69158878504673</v>
      </c>
      <c r="K43" s="18">
        <f t="shared" si="5"/>
        <v>100.78740157480317</v>
      </c>
      <c r="L43" s="18">
        <f t="shared" si="5"/>
        <v>100.78125</v>
      </c>
      <c r="M43" s="18">
        <f t="shared" si="5"/>
        <v>100.77519379844961</v>
      </c>
      <c r="N43" s="18">
        <f t="shared" si="5"/>
        <v>100.76923076923077</v>
      </c>
    </row>
    <row r="44" spans="1:14" ht="18.75">
      <c r="A44" s="10" t="s">
        <v>21</v>
      </c>
      <c r="B44" s="11" t="s">
        <v>22</v>
      </c>
      <c r="C44" s="43">
        <v>80</v>
      </c>
      <c r="D44" s="43">
        <v>80</v>
      </c>
      <c r="E44" s="33">
        <v>80</v>
      </c>
      <c r="F44" s="33">
        <v>80</v>
      </c>
      <c r="G44" s="33">
        <v>80</v>
      </c>
      <c r="H44" s="33">
        <v>80</v>
      </c>
      <c r="J44" s="23">
        <f t="shared" si="5"/>
        <v>100</v>
      </c>
      <c r="K44" s="18">
        <f t="shared" si="5"/>
        <v>100</v>
      </c>
      <c r="L44" s="18">
        <f t="shared" si="5"/>
        <v>100</v>
      </c>
      <c r="M44" s="18">
        <f t="shared" si="5"/>
        <v>100</v>
      </c>
      <c r="N44" s="18">
        <f t="shared" si="5"/>
        <v>100</v>
      </c>
    </row>
    <row r="45" spans="1:14" ht="18.75">
      <c r="A45" s="10" t="s">
        <v>23</v>
      </c>
      <c r="B45" s="11" t="s">
        <v>22</v>
      </c>
      <c r="C45" s="43"/>
      <c r="D45" s="43"/>
      <c r="E45" s="33"/>
      <c r="F45" s="33"/>
      <c r="G45" s="33"/>
      <c r="H45" s="33"/>
      <c r="J45" s="23"/>
      <c r="K45" s="18"/>
      <c r="L45" s="18"/>
      <c r="M45" s="18"/>
      <c r="N45" s="18"/>
    </row>
    <row r="46" spans="1:14" ht="18.75">
      <c r="A46" s="10" t="s">
        <v>24</v>
      </c>
      <c r="B46" s="11" t="s">
        <v>22</v>
      </c>
      <c r="C46" s="43">
        <v>2363</v>
      </c>
      <c r="D46" s="43">
        <v>2400</v>
      </c>
      <c r="E46" s="33">
        <v>2410</v>
      </c>
      <c r="F46" s="33">
        <v>2422</v>
      </c>
      <c r="G46" s="33">
        <v>2434</v>
      </c>
      <c r="H46" s="33">
        <v>2446</v>
      </c>
      <c r="J46" s="20">
        <f t="shared" ref="J46:N49" si="6">D46/C46*100</f>
        <v>101.56580617858654</v>
      </c>
      <c r="K46" s="18">
        <f t="shared" si="6"/>
        <v>100.41666666666667</v>
      </c>
      <c r="L46" s="18">
        <f t="shared" si="6"/>
        <v>100.49792531120332</v>
      </c>
      <c r="M46" s="18">
        <f t="shared" si="6"/>
        <v>100.49545829892649</v>
      </c>
      <c r="N46" s="18">
        <f t="shared" si="6"/>
        <v>100.49301561216105</v>
      </c>
    </row>
    <row r="47" spans="1:14" ht="18.75">
      <c r="A47" s="10" t="s">
        <v>25</v>
      </c>
      <c r="B47" s="11" t="s">
        <v>26</v>
      </c>
      <c r="C47" s="44">
        <v>27</v>
      </c>
      <c r="D47" s="44">
        <v>26</v>
      </c>
      <c r="E47" s="33">
        <v>26</v>
      </c>
      <c r="F47" s="33">
        <v>26</v>
      </c>
      <c r="G47" s="33">
        <v>26</v>
      </c>
      <c r="H47" s="33">
        <v>26</v>
      </c>
      <c r="J47" s="20">
        <f t="shared" si="6"/>
        <v>96.296296296296291</v>
      </c>
      <c r="K47" s="18">
        <f t="shared" si="6"/>
        <v>100</v>
      </c>
      <c r="L47" s="18">
        <f t="shared" si="6"/>
        <v>100</v>
      </c>
      <c r="M47" s="18">
        <f t="shared" si="6"/>
        <v>100</v>
      </c>
      <c r="N47" s="18">
        <f t="shared" si="6"/>
        <v>100</v>
      </c>
    </row>
    <row r="48" spans="1:14" ht="18.75">
      <c r="A48" s="10" t="s">
        <v>27</v>
      </c>
      <c r="B48" s="11" t="s">
        <v>26</v>
      </c>
      <c r="C48" s="44">
        <v>11</v>
      </c>
      <c r="D48" s="44">
        <v>11</v>
      </c>
      <c r="E48" s="33">
        <v>11</v>
      </c>
      <c r="F48" s="33">
        <v>11</v>
      </c>
      <c r="G48" s="33">
        <v>11</v>
      </c>
      <c r="H48" s="33">
        <v>11</v>
      </c>
      <c r="J48" s="23">
        <f t="shared" si="6"/>
        <v>100</v>
      </c>
      <c r="K48" s="18">
        <f t="shared" si="6"/>
        <v>100</v>
      </c>
      <c r="L48" s="18">
        <f t="shared" si="6"/>
        <v>100</v>
      </c>
      <c r="M48" s="18">
        <f t="shared" si="6"/>
        <v>100</v>
      </c>
      <c r="N48" s="18">
        <f t="shared" si="6"/>
        <v>100</v>
      </c>
    </row>
    <row r="49" spans="1:18" ht="18.75">
      <c r="A49" s="10" t="s">
        <v>28</v>
      </c>
      <c r="B49" s="11" t="s">
        <v>26</v>
      </c>
      <c r="C49" s="43">
        <v>428</v>
      </c>
      <c r="D49" s="43">
        <v>428</v>
      </c>
      <c r="E49" s="33">
        <v>428</v>
      </c>
      <c r="F49" s="33">
        <v>428</v>
      </c>
      <c r="G49" s="33">
        <v>428</v>
      </c>
      <c r="H49" s="33">
        <v>428</v>
      </c>
      <c r="J49" s="20">
        <f t="shared" si="6"/>
        <v>100</v>
      </c>
      <c r="K49" s="19">
        <f t="shared" si="6"/>
        <v>100</v>
      </c>
      <c r="L49" s="19">
        <f t="shared" si="6"/>
        <v>100</v>
      </c>
      <c r="M49" s="19">
        <f t="shared" si="6"/>
        <v>100</v>
      </c>
      <c r="N49" s="19">
        <f t="shared" si="6"/>
        <v>100</v>
      </c>
    </row>
    <row r="50" spans="1:18" ht="18.75">
      <c r="A50" s="10" t="s">
        <v>29</v>
      </c>
      <c r="B50" s="11" t="s">
        <v>26</v>
      </c>
      <c r="C50" s="43"/>
      <c r="D50" s="43"/>
      <c r="E50" s="33"/>
      <c r="F50" s="33"/>
      <c r="G50" s="33"/>
      <c r="H50" s="33"/>
      <c r="J50" s="20"/>
      <c r="K50" s="19"/>
      <c r="L50" s="19"/>
      <c r="M50" s="19"/>
      <c r="N50" s="19"/>
    </row>
    <row r="51" spans="1:18" ht="110.25">
      <c r="A51" s="14" t="s">
        <v>30</v>
      </c>
      <c r="B51" s="15" t="s">
        <v>31</v>
      </c>
      <c r="C51" s="45">
        <f>C52+C53+C55+C56+C57+C58+C59+C60+C61+C62+C63</f>
        <v>73219</v>
      </c>
      <c r="D51" s="45">
        <f t="shared" ref="D51" si="7">D52+D53+D55+D56+D57+D58+D59+D60+D61+D62+D63</f>
        <v>111534</v>
      </c>
      <c r="E51" s="35">
        <f>E52+E53+E55+E56+E57+E58+E59+E60+E61+E62+E63</f>
        <v>117110.7</v>
      </c>
      <c r="F51" s="35">
        <f>F52+F53+F55+F56+F57+F58+F59+F60+F61+F62+F63</f>
        <v>122966.23499999999</v>
      </c>
      <c r="G51" s="35">
        <f t="shared" ref="G51:H51" si="8">G52+G53+G55+G56+G57+G58+G59+G60+G61+G62+G63</f>
        <v>129249.8096085</v>
      </c>
      <c r="H51" s="35">
        <f t="shared" si="8"/>
        <v>136229.29932735901</v>
      </c>
      <c r="J51" s="24">
        <f t="shared" ref="J51:N53" si="9">D51/C51*100</f>
        <v>152.32931342957428</v>
      </c>
      <c r="K51" s="25">
        <f t="shared" si="9"/>
        <v>105</v>
      </c>
      <c r="L51" s="25">
        <f t="shared" si="9"/>
        <v>104.99999999999999</v>
      </c>
      <c r="M51" s="25">
        <f t="shared" si="9"/>
        <v>105.11000000000001</v>
      </c>
      <c r="N51" s="25">
        <f t="shared" si="9"/>
        <v>105.4</v>
      </c>
      <c r="O51" s="61"/>
      <c r="P51" s="62"/>
      <c r="Q51" s="62"/>
      <c r="R51" s="62"/>
    </row>
    <row r="52" spans="1:18" ht="18.75">
      <c r="A52" s="10" t="s">
        <v>40</v>
      </c>
      <c r="B52" s="11" t="s">
        <v>31</v>
      </c>
      <c r="C52" s="46">
        <f>30901+781</f>
        <v>31682</v>
      </c>
      <c r="D52" s="46">
        <v>43698</v>
      </c>
      <c r="E52" s="37">
        <f>D52*105/100</f>
        <v>45882.9</v>
      </c>
      <c r="F52" s="36">
        <f>E52*105/100</f>
        <v>48177.044999999998</v>
      </c>
      <c r="G52" s="36">
        <f>F52*105.11/100</f>
        <v>50638.891999499996</v>
      </c>
      <c r="H52" s="36">
        <f>G52*105.4/100</f>
        <v>53373.392167473001</v>
      </c>
      <c r="J52" s="23">
        <f t="shared" si="9"/>
        <v>137.92689855438419</v>
      </c>
      <c r="K52" s="18">
        <f t="shared" si="9"/>
        <v>105</v>
      </c>
      <c r="L52" s="18">
        <f t="shared" si="9"/>
        <v>104.99999999999999</v>
      </c>
      <c r="M52" s="18">
        <f t="shared" si="9"/>
        <v>105.10999999999999</v>
      </c>
      <c r="N52" s="18">
        <f t="shared" si="9"/>
        <v>105.4</v>
      </c>
    </row>
    <row r="53" spans="1:18" ht="18.75">
      <c r="A53" s="10" t="s">
        <v>41</v>
      </c>
      <c r="B53" s="11" t="s">
        <v>31</v>
      </c>
      <c r="C53" s="46">
        <v>310</v>
      </c>
      <c r="D53" s="46">
        <v>2204</v>
      </c>
      <c r="E53" s="37">
        <f t="shared" ref="E53:F63" si="10">D53*105/100</f>
        <v>2314.1999999999998</v>
      </c>
      <c r="F53" s="36">
        <f t="shared" si="10"/>
        <v>2429.91</v>
      </c>
      <c r="G53" s="36">
        <f t="shared" ref="G53:G63" si="11">F53*105.11/100</f>
        <v>2554.0784009999998</v>
      </c>
      <c r="H53" s="36">
        <f t="shared" ref="H53:H63" si="12">G53*105.4/100</f>
        <v>2691.9986346539999</v>
      </c>
      <c r="J53" s="23">
        <f t="shared" si="9"/>
        <v>710.9677419354839</v>
      </c>
      <c r="K53" s="18">
        <f t="shared" si="9"/>
        <v>104.99999999999999</v>
      </c>
      <c r="L53" s="18">
        <f t="shared" si="9"/>
        <v>105</v>
      </c>
      <c r="M53" s="18">
        <f t="shared" si="9"/>
        <v>105.10999999999999</v>
      </c>
      <c r="N53" s="18">
        <f t="shared" si="9"/>
        <v>105.4</v>
      </c>
    </row>
    <row r="54" spans="1:18" ht="18.75">
      <c r="A54" s="10" t="s">
        <v>42</v>
      </c>
      <c r="B54" s="11" t="s">
        <v>31</v>
      </c>
      <c r="C54" s="46">
        <v>0</v>
      </c>
      <c r="D54" s="46">
        <v>0</v>
      </c>
      <c r="E54" s="37">
        <f t="shared" si="10"/>
        <v>0</v>
      </c>
      <c r="F54" s="36">
        <f t="shared" si="10"/>
        <v>0</v>
      </c>
      <c r="G54" s="36">
        <f t="shared" si="11"/>
        <v>0</v>
      </c>
      <c r="H54" s="36">
        <f t="shared" si="12"/>
        <v>0</v>
      </c>
      <c r="J54" s="23"/>
      <c r="K54" s="18"/>
      <c r="L54" s="18"/>
      <c r="M54" s="18"/>
      <c r="N54" s="18"/>
    </row>
    <row r="55" spans="1:18" ht="18.75">
      <c r="A55" s="10" t="s">
        <v>43</v>
      </c>
      <c r="B55" s="11" t="s">
        <v>31</v>
      </c>
      <c r="C55" s="46">
        <v>9445</v>
      </c>
      <c r="D55" s="46">
        <v>4857</v>
      </c>
      <c r="E55" s="37">
        <f t="shared" si="10"/>
        <v>5099.8500000000004</v>
      </c>
      <c r="F55" s="36">
        <f t="shared" si="10"/>
        <v>5354.8424999999997</v>
      </c>
      <c r="G55" s="36">
        <f t="shared" si="11"/>
        <v>5628.4749517499995</v>
      </c>
      <c r="H55" s="36">
        <f t="shared" si="12"/>
        <v>5932.4125991444998</v>
      </c>
      <c r="J55" s="23">
        <f t="shared" ref="J55:N63" si="13">D55/C55*100</f>
        <v>51.424033880359978</v>
      </c>
      <c r="K55" s="18">
        <f t="shared" si="13"/>
        <v>105</v>
      </c>
      <c r="L55" s="18">
        <f t="shared" si="13"/>
        <v>104.99999999999999</v>
      </c>
      <c r="M55" s="18">
        <f t="shared" si="13"/>
        <v>105.10999999999999</v>
      </c>
      <c r="N55" s="18">
        <f t="shared" si="13"/>
        <v>105.4</v>
      </c>
    </row>
    <row r="56" spans="1:18" ht="18.75">
      <c r="A56" s="10" t="s">
        <v>44</v>
      </c>
      <c r="B56" s="11" t="s">
        <v>31</v>
      </c>
      <c r="C56" s="46">
        <v>7761</v>
      </c>
      <c r="D56" s="46">
        <v>21431</v>
      </c>
      <c r="E56" s="37">
        <f t="shared" si="10"/>
        <v>22502.55</v>
      </c>
      <c r="F56" s="36">
        <f t="shared" si="10"/>
        <v>23627.677500000002</v>
      </c>
      <c r="G56" s="36">
        <f t="shared" si="11"/>
        <v>24835.051820249999</v>
      </c>
      <c r="H56" s="36">
        <f t="shared" si="12"/>
        <v>26176.144618543498</v>
      </c>
      <c r="J56" s="23">
        <f t="shared" si="13"/>
        <v>276.13709573508567</v>
      </c>
      <c r="K56" s="18">
        <f t="shared" si="13"/>
        <v>105</v>
      </c>
      <c r="L56" s="18">
        <f t="shared" si="13"/>
        <v>105</v>
      </c>
      <c r="M56" s="18">
        <f t="shared" si="13"/>
        <v>105.10999999999999</v>
      </c>
      <c r="N56" s="18">
        <f t="shared" si="13"/>
        <v>105.4</v>
      </c>
    </row>
    <row r="57" spans="1:18" ht="18.75">
      <c r="A57" s="10" t="s">
        <v>45</v>
      </c>
      <c r="B57" s="11" t="s">
        <v>31</v>
      </c>
      <c r="C57" s="46">
        <v>721</v>
      </c>
      <c r="D57" s="46">
        <v>2662</v>
      </c>
      <c r="E57" s="37">
        <f t="shared" si="10"/>
        <v>2795.1</v>
      </c>
      <c r="F57" s="36">
        <f t="shared" si="10"/>
        <v>2934.855</v>
      </c>
      <c r="G57" s="36">
        <f t="shared" si="11"/>
        <v>3084.8260905000002</v>
      </c>
      <c r="H57" s="36">
        <f t="shared" si="12"/>
        <v>3251.4066993870006</v>
      </c>
      <c r="J57" s="23">
        <f t="shared" si="13"/>
        <v>369.20943134535366</v>
      </c>
      <c r="K57" s="18">
        <f t="shared" si="13"/>
        <v>105</v>
      </c>
      <c r="L57" s="18">
        <f t="shared" si="13"/>
        <v>105</v>
      </c>
      <c r="M57" s="18">
        <f t="shared" si="13"/>
        <v>105.11000000000001</v>
      </c>
      <c r="N57" s="18">
        <f t="shared" si="13"/>
        <v>105.4</v>
      </c>
    </row>
    <row r="58" spans="1:18" ht="18.75">
      <c r="A58" s="10" t="s">
        <v>46</v>
      </c>
      <c r="B58" s="11" t="s">
        <v>31</v>
      </c>
      <c r="C58" s="46">
        <v>420</v>
      </c>
      <c r="D58" s="46">
        <v>3468</v>
      </c>
      <c r="E58" s="37">
        <f t="shared" si="10"/>
        <v>3641.4</v>
      </c>
      <c r="F58" s="36">
        <f t="shared" si="10"/>
        <v>3823.47</v>
      </c>
      <c r="G58" s="36">
        <f t="shared" si="11"/>
        <v>4018.8493169999997</v>
      </c>
      <c r="H58" s="36">
        <f t="shared" si="12"/>
        <v>4235.8671801179999</v>
      </c>
      <c r="J58" s="23">
        <f t="shared" si="13"/>
        <v>825.71428571428578</v>
      </c>
      <c r="K58" s="18">
        <f t="shared" si="13"/>
        <v>105</v>
      </c>
      <c r="L58" s="18">
        <f t="shared" si="13"/>
        <v>104.99999999999999</v>
      </c>
      <c r="M58" s="18">
        <f t="shared" si="13"/>
        <v>105.10999999999999</v>
      </c>
      <c r="N58" s="18">
        <f t="shared" si="13"/>
        <v>105.4</v>
      </c>
    </row>
    <row r="59" spans="1:18" ht="18.75">
      <c r="A59" s="10" t="s">
        <v>47</v>
      </c>
      <c r="B59" s="11" t="s">
        <v>31</v>
      </c>
      <c r="C59" s="46">
        <v>7563</v>
      </c>
      <c r="D59" s="46">
        <v>14655</v>
      </c>
      <c r="E59" s="37">
        <f t="shared" si="10"/>
        <v>15387.75</v>
      </c>
      <c r="F59" s="36">
        <f t="shared" si="10"/>
        <v>16157.137500000001</v>
      </c>
      <c r="G59" s="36">
        <f t="shared" si="11"/>
        <v>16982.767226250002</v>
      </c>
      <c r="H59" s="36">
        <f t="shared" si="12"/>
        <v>17899.836656467502</v>
      </c>
      <c r="J59" s="23">
        <f t="shared" si="13"/>
        <v>193.77231257437523</v>
      </c>
      <c r="K59" s="18">
        <f t="shared" si="13"/>
        <v>105</v>
      </c>
      <c r="L59" s="18">
        <f t="shared" si="13"/>
        <v>105</v>
      </c>
      <c r="M59" s="18">
        <f t="shared" si="13"/>
        <v>105.11000000000001</v>
      </c>
      <c r="N59" s="18">
        <f t="shared" si="13"/>
        <v>105.4</v>
      </c>
    </row>
    <row r="60" spans="1:18" ht="18.75">
      <c r="A60" s="10" t="s">
        <v>48</v>
      </c>
      <c r="B60" s="11" t="s">
        <v>31</v>
      </c>
      <c r="C60" s="46">
        <v>0</v>
      </c>
      <c r="D60" s="46">
        <v>735</v>
      </c>
      <c r="E60" s="37">
        <f t="shared" si="10"/>
        <v>771.75</v>
      </c>
      <c r="F60" s="36">
        <f t="shared" si="10"/>
        <v>810.33749999999998</v>
      </c>
      <c r="G60" s="36">
        <f t="shared" si="11"/>
        <v>851.74574624999991</v>
      </c>
      <c r="H60" s="36">
        <f t="shared" si="12"/>
        <v>897.74001654749998</v>
      </c>
      <c r="J60" s="23"/>
      <c r="K60" s="18">
        <f t="shared" si="13"/>
        <v>105</v>
      </c>
      <c r="L60" s="18">
        <f t="shared" si="13"/>
        <v>105</v>
      </c>
      <c r="M60" s="18">
        <f t="shared" si="13"/>
        <v>105.10999999999999</v>
      </c>
      <c r="N60" s="18">
        <f t="shared" si="13"/>
        <v>105.4</v>
      </c>
    </row>
    <row r="61" spans="1:18" ht="18.75">
      <c r="A61" s="10" t="s">
        <v>49</v>
      </c>
      <c r="B61" s="11" t="s">
        <v>31</v>
      </c>
      <c r="C61" s="46">
        <v>4415</v>
      </c>
      <c r="D61" s="46">
        <v>5980</v>
      </c>
      <c r="E61" s="37">
        <f t="shared" si="10"/>
        <v>6279</v>
      </c>
      <c r="F61" s="36">
        <f t="shared" si="10"/>
        <v>6592.95</v>
      </c>
      <c r="G61" s="36">
        <f t="shared" si="11"/>
        <v>6929.8497450000004</v>
      </c>
      <c r="H61" s="36">
        <f t="shared" si="12"/>
        <v>7304.0616312300008</v>
      </c>
      <c r="J61" s="23">
        <f t="shared" si="13"/>
        <v>135.44733861834655</v>
      </c>
      <c r="K61" s="18">
        <f t="shared" si="13"/>
        <v>105</v>
      </c>
      <c r="L61" s="18">
        <f t="shared" si="13"/>
        <v>105</v>
      </c>
      <c r="M61" s="18">
        <f t="shared" si="13"/>
        <v>105.11000000000001</v>
      </c>
      <c r="N61" s="18">
        <f t="shared" si="13"/>
        <v>105.4</v>
      </c>
    </row>
    <row r="62" spans="1:18" ht="18.75">
      <c r="A62" s="10" t="s">
        <v>50</v>
      </c>
      <c r="B62" s="11" t="s">
        <v>31</v>
      </c>
      <c r="C62" s="46">
        <v>6808</v>
      </c>
      <c r="D62" s="46">
        <v>4843</v>
      </c>
      <c r="E62" s="37">
        <f t="shared" si="10"/>
        <v>5085.1499999999996</v>
      </c>
      <c r="F62" s="36">
        <f t="shared" si="10"/>
        <v>5339.4075000000003</v>
      </c>
      <c r="G62" s="36">
        <f t="shared" si="11"/>
        <v>5612.2512232500003</v>
      </c>
      <c r="H62" s="36">
        <f t="shared" si="12"/>
        <v>5915.3127893055007</v>
      </c>
      <c r="J62" s="23">
        <f t="shared" si="13"/>
        <v>71.136897767332556</v>
      </c>
      <c r="K62" s="18">
        <f t="shared" si="13"/>
        <v>104.99999999999999</v>
      </c>
      <c r="L62" s="18">
        <f t="shared" si="13"/>
        <v>105</v>
      </c>
      <c r="M62" s="18">
        <f t="shared" si="13"/>
        <v>105.10999999999999</v>
      </c>
      <c r="N62" s="18">
        <f t="shared" si="13"/>
        <v>105.4</v>
      </c>
    </row>
    <row r="63" spans="1:18" ht="18.75">
      <c r="A63" s="10" t="s">
        <v>51</v>
      </c>
      <c r="B63" s="11" t="s">
        <v>31</v>
      </c>
      <c r="C63" s="46">
        <v>4094</v>
      </c>
      <c r="D63" s="46">
        <v>7001</v>
      </c>
      <c r="E63" s="37">
        <f t="shared" si="10"/>
        <v>7351.05</v>
      </c>
      <c r="F63" s="36">
        <f t="shared" si="10"/>
        <v>7718.6025</v>
      </c>
      <c r="G63" s="36">
        <f t="shared" si="11"/>
        <v>8113.0230877500007</v>
      </c>
      <c r="H63" s="36">
        <f t="shared" si="12"/>
        <v>8551.126334488501</v>
      </c>
      <c r="J63" s="23">
        <f t="shared" si="13"/>
        <v>171.00635075720567</v>
      </c>
      <c r="K63" s="18">
        <f t="shared" si="13"/>
        <v>105</v>
      </c>
      <c r="L63" s="18">
        <f t="shared" si="13"/>
        <v>105</v>
      </c>
      <c r="M63" s="18">
        <f t="shared" si="13"/>
        <v>105.11000000000001</v>
      </c>
      <c r="N63" s="18">
        <f t="shared" si="13"/>
        <v>105.4</v>
      </c>
    </row>
    <row r="64" spans="1:18" ht="18.75">
      <c r="A64" s="10"/>
      <c r="B64" s="11"/>
      <c r="C64" s="46"/>
      <c r="D64" s="46"/>
      <c r="E64" s="37"/>
      <c r="F64" s="36"/>
      <c r="G64" s="38"/>
      <c r="H64" s="34"/>
      <c r="J64" s="23"/>
      <c r="K64" s="26"/>
      <c r="L64" s="18"/>
      <c r="M64" s="26"/>
      <c r="N64" s="26"/>
    </row>
    <row r="65" spans="1:8" ht="18.75">
      <c r="A65" s="12" t="s">
        <v>32</v>
      </c>
      <c r="C65" s="27"/>
      <c r="D65" s="27"/>
      <c r="E65" s="28"/>
      <c r="F65" s="27"/>
      <c r="G65" s="27"/>
      <c r="H65" s="27"/>
    </row>
    <row r="66" spans="1:8" ht="15.75">
      <c r="A66" s="12"/>
    </row>
  </sheetData>
  <mergeCells count="4">
    <mergeCell ref="A1:H1"/>
    <mergeCell ref="A2:H2"/>
    <mergeCell ref="O26:R26"/>
    <mergeCell ref="O51:R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Vasenina</dc:creator>
  <cp:lastModifiedBy>Zabotina</cp:lastModifiedBy>
  <cp:lastPrinted>2024-07-09T13:45:35Z</cp:lastPrinted>
  <dcterms:created xsi:type="dcterms:W3CDTF">2017-05-22T13:51:19Z</dcterms:created>
  <dcterms:modified xsi:type="dcterms:W3CDTF">2024-07-09T13:45:38Z</dcterms:modified>
</cp:coreProperties>
</file>