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</sheets>
  <definedNames>
    <definedName name="_xlnm.Print_Area" localSheetId="0">Лист1!$A$1:$K$81</definedName>
  </definedNames>
  <calcPr calcId="125725"/>
</workbook>
</file>

<file path=xl/calcChain.xml><?xml version="1.0" encoding="utf-8"?>
<calcChain xmlns="http://schemas.openxmlformats.org/spreadsheetml/2006/main">
  <c r="H10" i="1"/>
  <c r="E18"/>
  <c r="F10"/>
  <c r="G10"/>
  <c r="G37"/>
  <c r="G36" s="1"/>
  <c r="G35" s="1"/>
  <c r="F37"/>
  <c r="F36" s="1"/>
  <c r="F35" s="1"/>
  <c r="I26"/>
  <c r="K18"/>
  <c r="E67"/>
  <c r="H67"/>
  <c r="I67"/>
  <c r="J67"/>
  <c r="K67"/>
  <c r="F67"/>
  <c r="G67"/>
  <c r="G51"/>
  <c r="F46"/>
  <c r="F45" s="1"/>
  <c r="G46"/>
  <c r="H46"/>
  <c r="H45" s="1"/>
  <c r="I46"/>
  <c r="J46"/>
  <c r="K46"/>
  <c r="E46"/>
  <c r="E45" s="1"/>
  <c r="F42"/>
  <c r="F41" s="1"/>
  <c r="G42"/>
  <c r="G41" s="1"/>
  <c r="H42"/>
  <c r="H41" s="1"/>
  <c r="I42"/>
  <c r="I41" s="1"/>
  <c r="J42"/>
  <c r="J41" s="1"/>
  <c r="K42"/>
  <c r="K41" s="1"/>
  <c r="E42"/>
  <c r="E41" s="1"/>
  <c r="G62"/>
  <c r="H62"/>
  <c r="I62"/>
  <c r="J62"/>
  <c r="K62"/>
  <c r="F62"/>
  <c r="I10"/>
  <c r="J10"/>
  <c r="K10"/>
  <c r="E10"/>
  <c r="H36"/>
  <c r="H35" s="1"/>
  <c r="I36"/>
  <c r="I35" s="1"/>
  <c r="J36"/>
  <c r="J35" s="1"/>
  <c r="K36"/>
  <c r="K35" s="1"/>
  <c r="E36"/>
  <c r="E35" s="1"/>
  <c r="I45"/>
  <c r="J45"/>
  <c r="K45"/>
  <c r="G45"/>
  <c r="F49"/>
  <c r="F48" s="1"/>
  <c r="G49"/>
  <c r="G48" s="1"/>
  <c r="H49"/>
  <c r="H48" s="1"/>
  <c r="I49"/>
  <c r="I48" s="1"/>
  <c r="J49"/>
  <c r="J48" s="1"/>
  <c r="K49"/>
  <c r="K48" s="1"/>
  <c r="E49"/>
  <c r="E48" s="1"/>
  <c r="H51"/>
  <c r="I51"/>
  <c r="J51"/>
  <c r="K51"/>
  <c r="F51"/>
  <c r="F32"/>
  <c r="G32"/>
  <c r="H32"/>
  <c r="I32"/>
  <c r="J32"/>
  <c r="K32"/>
  <c r="E32"/>
  <c r="F30"/>
  <c r="G30"/>
  <c r="H30"/>
  <c r="I30"/>
  <c r="J30"/>
  <c r="K30"/>
  <c r="E30"/>
  <c r="E27"/>
  <c r="F27"/>
  <c r="G27"/>
  <c r="H27"/>
  <c r="J27"/>
  <c r="K27"/>
  <c r="I27"/>
  <c r="F18"/>
  <c r="G18"/>
  <c r="H18"/>
  <c r="F23"/>
  <c r="G23"/>
  <c r="H23"/>
  <c r="I23"/>
  <c r="J23"/>
  <c r="K23"/>
  <c r="E23"/>
  <c r="H57"/>
  <c r="F57"/>
  <c r="G57"/>
  <c r="E62"/>
  <c r="E57"/>
  <c r="E56" s="1"/>
  <c r="E29" l="1"/>
  <c r="F29"/>
  <c r="F26" s="1"/>
  <c r="F9" s="1"/>
  <c r="F44"/>
  <c r="F34" s="1"/>
  <c r="E44"/>
  <c r="E34" s="1"/>
  <c r="E26"/>
  <c r="E9" s="1"/>
  <c r="J29"/>
  <c r="J26" s="1"/>
  <c r="H29"/>
  <c r="H26" s="1"/>
  <c r="H9" s="1"/>
  <c r="K29"/>
  <c r="K26" s="1"/>
  <c r="I29"/>
  <c r="G29"/>
  <c r="G26" s="1"/>
  <c r="G9" s="1"/>
  <c r="E54"/>
  <c r="E55" l="1"/>
  <c r="F8"/>
  <c r="E8"/>
  <c r="H56"/>
  <c r="H54" s="1"/>
  <c r="I57"/>
  <c r="J57"/>
  <c r="K57"/>
  <c r="H55" l="1"/>
  <c r="E78"/>
  <c r="H44"/>
  <c r="H34" s="1"/>
  <c r="K56"/>
  <c r="K54" s="1"/>
  <c r="I56"/>
  <c r="I54" s="1"/>
  <c r="J56"/>
  <c r="J54" s="1"/>
  <c r="K44"/>
  <c r="K34" s="1"/>
  <c r="J44"/>
  <c r="J34" s="1"/>
  <c r="I44"/>
  <c r="I34" s="1"/>
  <c r="J18"/>
  <c r="I18"/>
  <c r="J55" l="1"/>
  <c r="K55"/>
  <c r="I55"/>
  <c r="K9"/>
  <c r="K8" s="1"/>
  <c r="J9"/>
  <c r="J8" s="1"/>
  <c r="I9"/>
  <c r="I8" s="1"/>
  <c r="H8"/>
  <c r="H78" s="1"/>
  <c r="I78" l="1"/>
  <c r="J78"/>
  <c r="K78"/>
  <c r="F56"/>
  <c r="F54" s="1"/>
  <c r="G56"/>
  <c r="G54" s="1"/>
  <c r="G55" l="1"/>
  <c r="F55"/>
  <c r="G44"/>
  <c r="G34" s="1"/>
  <c r="G8" l="1"/>
  <c r="F78"/>
  <c r="G78" l="1"/>
</calcChain>
</file>

<file path=xl/sharedStrings.xml><?xml version="1.0" encoding="utf-8"?>
<sst xmlns="http://schemas.openxmlformats.org/spreadsheetml/2006/main" count="246" uniqueCount="163">
  <si>
    <t>1 00 00000 00 0000 000</t>
  </si>
  <si>
    <t>НАЛОГОВЫЕ ДОХОДЫ - всего</t>
  </si>
  <si>
    <t>1 01 02000 01 0000 110</t>
  </si>
  <si>
    <t>Налог на доходы физических лиц - всего</t>
  </si>
  <si>
    <t>1 01 02010 01 0000 110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</si>
  <si>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</si>
  <si>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</si>
  <si>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</si>
  <si>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 полученных физическими лицами, не являющимися налоговыми резидентами Российской Федерации</t>
  </si>
  <si>
    <t>1 03 02200 01 0000 110</t>
  </si>
  <si>
    <t>Акцизы на нефтепродукты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</si>
  <si>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</si>
  <si>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масла, подлежащие распределению между 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</si>
  <si>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</si>
  <si>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Доходы от уплаты акцизов на 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</si>
  <si>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1 05 00000 00 0000 000</t>
  </si>
  <si>
    <t>НАЛОГИ НА СОВОКУПНЫЙ ДОХОД</t>
  </si>
  <si>
    <t>1 05 03010 01 0000 110</t>
  </si>
  <si>
    <t>Единый сельскохозяйственный налог, взимаемый с налогоплательщиков, выбравших в качестве объекта налогообложения доходы, уменьшенные на величину расходов</t>
  </si>
  <si>
    <t>1 14 00000 00 0000 000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</si>
  <si>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</si>
  <si>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</si>
  <si>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</si>
  <si>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1 16 00000 00 0000 000</t>
  </si>
  <si>
    <t>Штрафы, санкции, возмещение ущерба</t>
  </si>
  <si>
    <t>2 00 00000 00 0000 000</t>
  </si>
  <si>
    <t xml:space="preserve">Безвозмездные поступления 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</si>
  <si>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</si>
  <si>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</si>
  <si>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Дотации бюджетам бюджетной системы Российской Федерации </t>
  </si>
  <si>
    <t xml:space="preserve">Субсидии бюджетам бюджетной системы Российской Федерации </t>
  </si>
  <si>
    <t>Иные межбюджетные трансферты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</si>
  <si>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</si>
  <si>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Прочие межбюджетные трансферты, передаваемые бюджетам муниципальных районов </t>
  </si>
  <si>
    <t> ВСЕГО БЮДЖЕТ</t>
  </si>
  <si>
    <t xml:space="preserve">Возврат остатков субсидий, субвенций и иных межбюджетных трансфертов, имеющих целевое назначение, прошлых лет из бюджетов муниципального района </t>
  </si>
  <si>
    <t>1 01 02040 01 0000 110</t>
  </si>
  <si>
    <t>Налог на доходы физических лиц с доходов,  полученных в виде выигрышей и призов в проводимых конкурсах, играх и других мероприятиях в целях рекламы товаров, работ и услуг,страховых выплат по договорам добровольного страхования жизни, заключенным на срок менее 5 лет, в части превышения сумм страховых взносов,увеличенных на сумму, рассчитанную исходя из действующей ставки рефинансирования процентных доходов по вкладам в банках</t>
  </si>
  <si>
    <t>1 05 03020 01 0000 110</t>
  </si>
  <si>
    <t>Единый сельскохозяйственный налог (за налоговые периода, истекшие до 1 января 2011года)</t>
  </si>
  <si>
    <t>2 02 40000 00 0000 150</t>
  </si>
  <si>
    <t>2 02 40014 05 0000 150</t>
  </si>
  <si>
    <t>2 02 49999 05 0000 150</t>
  </si>
  <si>
    <t>2 19 60010 05 0000 150</t>
  </si>
  <si>
    <t>2 02 10000 00 0000 150</t>
  </si>
  <si>
    <t>2 02 20000 00 0000 150</t>
  </si>
  <si>
    <t>2 02 15000 00 0000 150</t>
  </si>
  <si>
    <t>Дотации бюджетам муниципальных районов</t>
  </si>
  <si>
    <t>1 03 02231 01 0000 110</t>
  </si>
  <si>
    <t>1 03 02241 01 0000 110</t>
  </si>
  <si>
    <t>1 03 02251 01 0000 110</t>
  </si>
  <si>
    <t>1 03 02261 01 0000 110</t>
  </si>
  <si>
    <t>Код классификации доходов бюджетов</t>
  </si>
  <si>
    <t xml:space="preserve">Наименование </t>
  </si>
  <si>
    <t xml:space="preserve">Код </t>
  </si>
  <si>
    <t>Наименование главного администратора доходов бюджета</t>
  </si>
  <si>
    <t>Текущий финансовый год</t>
  </si>
  <si>
    <t>Оценка исполнения (текущий финансовый год)</t>
  </si>
  <si>
    <t>Прогноз доходов бюджета</t>
  </si>
  <si>
    <t>Объем доходов бюджета</t>
  </si>
  <si>
    <t xml:space="preserve">Исполнитель </t>
  </si>
  <si>
    <t>"    "                     20   г.</t>
  </si>
  <si>
    <t>код</t>
  </si>
  <si>
    <t>ДОХОДЫ, тыс.рублей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</si>
  <si>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</t>
    </r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</si>
  <si>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>1 17 00000 00 0000 000</t>
  </si>
  <si>
    <t>Прочие неналоговые доходы</t>
  </si>
  <si>
    <t>2 02 49999 05 0013 150</t>
  </si>
  <si>
    <t>Межбюджетные трансферты,передаваемые бюджетам муниципальных районов по решению вопросов местного значения</t>
  </si>
  <si>
    <t xml:space="preserve">ФНС </t>
  </si>
  <si>
    <t>Администрация Краснокутского муниципального района</t>
  </si>
  <si>
    <t>О63</t>
  </si>
  <si>
    <t>О62</t>
  </si>
  <si>
    <t>Федеральное казначейство</t>
  </si>
  <si>
    <t>2 02 15 001 05 0000 150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</si>
  <si>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</si>
  <si>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ДОХОДЫ ОТ ИСПОЛЬЗОВАНИЯ ИМУЩЕСТВА, НАХОДЯЩЕГОСЯ В ГОСУДАРСТВЕННОЙ И МУНИЦИПАЛЬНОЙ СОБСТВЕННОСТИ</t>
  </si>
  <si>
    <t>Комитет  финансов  Администрация Краснокутского муниципального района</t>
  </si>
  <si>
    <t>2 02 19 999 05 0000 150</t>
  </si>
  <si>
    <t>Прочие дотации</t>
  </si>
  <si>
    <t>1 01 02080 01 0000 110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</si>
  <si>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</si>
  <si>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</si>
  <si>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</si>
  <si>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</si>
  <si>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</si>
  <si>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</si>
  <si>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</si>
  <si>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</si>
  <si>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</si>
  <si>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</si>
  <si>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</si>
  <si>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</si>
  <si>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</si>
  <si>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</si>
  <si>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</si>
  <si>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</si>
  <si>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</si>
  <si>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</si>
  <si>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</si>
  <si>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НАЛОГИ НА ИМУЩЕСТВО</t>
  </si>
  <si>
    <t xml:space="preserve"> 2 02 25555 13 0000 150</t>
  </si>
  <si>
    <t>Субсидии бюджетам городских поселений области на поддержку муниципальных программ формирования современной городской среды.</t>
  </si>
  <si>
    <t>2 02 25243 13 0000 150</t>
  </si>
  <si>
    <t>2 02 16 001 13 0000 150</t>
  </si>
  <si>
    <t>Дотация бюджетам  городских поселений на выравнивание бюджетной обеспеченности</t>
  </si>
  <si>
    <t>2 02 49999 13 0000 150</t>
  </si>
  <si>
    <t xml:space="preserve"> Прочие  межбюджетные трансферты , передаваемые бюджетам городских поселений.</t>
  </si>
  <si>
    <t>1 16 070 90 13 0000 140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</si>
  <si>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</si>
  <si>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2 02 49999 13 0006 150</t>
  </si>
  <si>
    <t>Иные межбюджетные трансферты бюджетам городских поселений за счет резервного фонда Правительства  области.</t>
  </si>
  <si>
    <t>2 02 49999  13 0032 150</t>
  </si>
  <si>
    <t xml:space="preserve">Межбюджетные трансферты, передаваемые бюджетам городских поселений области на реализацию мероприятий по благоустройству территорий </t>
  </si>
  <si>
    <t>2 02 25299 13  0000 150</t>
  </si>
  <si>
    <t>2 02 45424 13 0000 150</t>
  </si>
  <si>
    <t>Субсидии бюджетам городских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</si>
  <si>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</si>
  <si>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 1 06 00000 00 0000 000</t>
  </si>
  <si>
    <t xml:space="preserve"> 1 06 01000 00 0000 110</t>
  </si>
  <si>
    <t xml:space="preserve"> 1 06 01030 13 0000 110</t>
  </si>
  <si>
    <t>1 06 06000 00 0000 110</t>
  </si>
  <si>
    <t xml:space="preserve"> 1 06 06030 00 0000 110</t>
  </si>
  <si>
    <t xml:space="preserve"> 1 06 06033 13 0000 110</t>
  </si>
  <si>
    <t>1 06 06040 00 0000 110</t>
  </si>
  <si>
    <t xml:space="preserve"> 1 06 06043 13 0000 110</t>
  </si>
  <si>
    <t xml:space="preserve"> 1 11 00000 00 0000 000</t>
  </si>
  <si>
    <t xml:space="preserve"> 1 11 05000 00 0000 120</t>
  </si>
  <si>
    <t xml:space="preserve"> 1 11 05010 00 0000 120</t>
  </si>
  <si>
    <t xml:space="preserve"> 1 11 05013 13 0000 120</t>
  </si>
  <si>
    <t xml:space="preserve"> 1 11 05030 00 0000 120</t>
  </si>
  <si>
    <t>1 14 02000 00 0000 000</t>
  </si>
  <si>
    <t xml:space="preserve"> 1 14 02050 13 0000 410</t>
  </si>
  <si>
    <t>1 14 02053 13 0000 410</t>
  </si>
  <si>
    <t xml:space="preserve"> 1 14 06000 00 0000 430</t>
  </si>
  <si>
    <t>1 14 06010 00 0000 430</t>
  </si>
  <si>
    <t>1 14 06013 13 0000 430</t>
  </si>
  <si>
    <t>Субсидии бюджетам  поселений области на реализацию мероприятий по строительству и реконструкции (модернизации) объектов питьевого водоснабжения</t>
  </si>
  <si>
    <t>на 2025г  (плановый период)</t>
  </si>
  <si>
    <t>2 02 29999 05 0073 150</t>
  </si>
  <si>
    <t>Субсидии бюджетам городских  поселений области на реализацию проектов развития муниципальных образований области, основанных на местных инициативых</t>
  </si>
  <si>
    <t>2 07 05030 13 0000 150</t>
  </si>
  <si>
    <t>Прочие безвозмездные поступления в бюджеты городских поселений</t>
  </si>
  <si>
    <t>Комитет финансов Администрации Краснокутского муниципального района</t>
  </si>
  <si>
    <t>Прочие доходы от компенсации затрат бюджетов городских поселений</t>
  </si>
  <si>
    <t>Доходы от компенсации затрат государства</t>
  </si>
  <si>
    <t>ДОХОДЫ ОТ ОКАЗАНИЯ ПЛАТНЫХ УСЛУГ И КОМПЕНСАЦИИ ЗАТРАТ ГОСУДАРСТВА</t>
  </si>
  <si>
    <t xml:space="preserve"> 1 13 00000 00 0000 000</t>
  </si>
  <si>
    <t xml:space="preserve"> 1 13 02000 00 0000 130</t>
  </si>
  <si>
    <t xml:space="preserve"> 1 13 02995 13 0000 130</t>
  </si>
  <si>
    <t>Первоначальный план 2023г</t>
  </si>
  <si>
    <t>Уточненный план по состоянию на          01.10.2023г</t>
  </si>
  <si>
    <t>Кассовые поступления по состоянию на          01.10.2023г</t>
  </si>
  <si>
    <t>на 2024г  (очередной финансовый год)</t>
  </si>
  <si>
    <t>на 2026г  (плановый период)</t>
  </si>
  <si>
    <t>И.О.начальника финансового управления</t>
  </si>
  <si>
    <t>И.И.Волкова</t>
  </si>
  <si>
    <t>С.С.Ермилова</t>
  </si>
  <si>
    <t xml:space="preserve">Р Е Е С Т Р
источников доходов бюджета муниципального образования город Красный Кут на 
на 2024 год и на плановый период 2025 и 2026 годов
</t>
  </si>
  <si>
    <t>1 01 02130 01 0000 110</t>
  </si>
  <si>
    <t>2  02 49999 13 0026 150</t>
  </si>
  <si>
    <t>Межбюджетные трансферты, передаваемые бюджетам муниципальных районов области на содействие в уточнении сведений о границах населенных пунктов и территориальных зон в Едином государственном реестре недвижимости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</si>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</sst>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/>
  </cellStyleXfs>
  <cellXfs count="108">
    <xf numFmtId="0" fontId="0" fillId="0" borderId="0" xfId="0"/>
    <xf numFmtId="0" fontId="11" fillId="0" borderId="1" xfId="0" applyFont="1" applyFill="1" applyBorder="1" applyAlignment="1">
      <alignment horizontal="justify"/>
    </xf>
    <xf numFmtId="0" fontId="11" fillId="0" borderId="1" xfId="0" applyFont="1" applyFill="1" applyBorder="1" applyAlignment="1">
      <alignment horizontal="justify" vertical="top"/>
    </xf>
    <xf numFmtId="0" fontId="7" fillId="0" borderId="1" xfId="0" applyFont="1" applyFill="1" applyBorder="1" applyAlignment="1">
      <alignment horizontal="justify" vertical="top"/>
    </xf>
    <xf numFmtId="0" fontId="11" fillId="0" borderId="1" xfId="0" applyFont="1" applyFill="1" applyBorder="1" applyAlignment="1">
      <alignment vertical="top" wrapText="1"/>
    </xf>
    <xf numFmtId="4" fontId="13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top"/>
    </xf>
    <xf numFmtId="0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righ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justify"/>
    </xf>
    <xf numFmtId="0" fontId="7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justify" vertical="top"/>
    </xf>
    <xf numFmtId="0" fontId="7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justify" vertical="top"/>
    </xf>
    <xf numFmtId="0" fontId="7" fillId="0" borderId="1" xfId="0" applyFont="1" applyFill="1" applyBorder="1" applyAlignment="1">
      <alignment horizontal="justify"/>
    </xf>
    <xf numFmtId="4" fontId="9" fillId="0" borderId="1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justify" vertical="top"/>
    </xf>
    <xf numFmtId="0" fontId="10" fillId="0" borderId="1" xfId="0" applyFont="1" applyFill="1" applyBorder="1" applyAlignment="1">
      <alignment horizontal="justify" vertical="top"/>
    </xf>
    <xf numFmtId="0" fontId="5" fillId="0" borderId="1" xfId="0" applyFont="1" applyFill="1" applyBorder="1" applyAlignment="1">
      <alignment horizontal="justify" vertical="top"/>
    </xf>
    <xf numFmtId="0" fontId="7" fillId="0" borderId="0" xfId="0" applyFont="1" applyFill="1"/>
    <xf numFmtId="0" fontId="7" fillId="0" borderId="0" xfId="0" applyFont="1" applyFill="1" applyAlignment="1">
      <alignment vertical="top"/>
    </xf>
    <xf numFmtId="0" fontId="11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justify" vertical="top"/>
    </xf>
    <xf numFmtId="4" fontId="17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top" wrapText="1"/>
    </xf>
    <xf numFmtId="0" fontId="9" fillId="0" borderId="1" xfId="0" applyNumberFormat="1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justify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/>
    <xf numFmtId="0" fontId="15" fillId="0" borderId="1" xfId="0" applyFont="1" applyFill="1" applyBorder="1" applyAlignment="1">
      <alignment horizontal="justify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top"/>
    </xf>
    <xf numFmtId="164" fontId="20" fillId="0" borderId="1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64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top"/>
    </xf>
    <xf numFmtId="2" fontId="2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justify" vertical="top" wrapText="1"/>
    </xf>
    <xf numFmtId="0" fontId="14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vertical="center"/>
    </xf>
    <xf numFmtId="164" fontId="9" fillId="0" borderId="1" xfId="0" applyNumberFormat="1" applyFont="1" applyFill="1" applyBorder="1"/>
    <xf numFmtId="164" fontId="9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top" wrapText="1"/>
    </xf>
    <xf numFmtId="0" fontId="4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vertical="center" wrapText="1"/>
    </xf>
    <xf numFmtId="0" fontId="7" fillId="0" borderId="0" xfId="0" applyFont="1" applyFill="1" applyAlignment="1">
      <alignment horizontal="justify" vertical="top" wrapText="1"/>
    </xf>
    <xf numFmtId="0" fontId="7" fillId="0" borderId="0" xfId="0" applyFont="1" applyFill="1" applyAlignment="1">
      <alignment vertical="top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/>
    </xf>
    <xf numFmtId="0" fontId="3" fillId="0" borderId="3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wrapText="1"/>
    </xf>
    <xf numFmtId="0" fontId="19" fillId="0" borderId="4" xfId="0" applyFont="1" applyFill="1" applyBorder="1" applyAlignment="1">
      <alignment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1"/>
  <sheetViews>
    <sheetView tabSelected="1" view="pageBreakPreview" zoomScaleNormal="100" zoomScaleSheetLayoutView="100" workbookViewId="0">
      <pane xSplit="2" ySplit="7" topLeftCell="C8" activePane="bottomRight" state="frozen"/>
      <selection pane="topRight" activeCell="D1" sqref="D1"/>
      <selection pane="bottomLeft" activeCell="A11" sqref="A11"/>
      <selection pane="bottomRight" activeCell="H8" sqref="H8"/>
    </sheetView>
  </sheetViews>
  <sheetFormatPr defaultRowHeight="32.1" customHeight="1"/>
  <cols>
    <col min="1" max="1" width="22.88671875" style="26" customWidth="1"/>
    <col min="2" max="2" width="43.5546875" style="26" customWidth="1"/>
    <col min="3" max="3" width="5.5546875" style="51" customWidth="1"/>
    <col min="4" max="4" width="15" style="51" customWidth="1"/>
    <col min="5" max="5" width="11.109375" style="78" customWidth="1"/>
    <col min="6" max="6" width="12" style="78" customWidth="1"/>
    <col min="7" max="7" width="11.109375" style="51" customWidth="1"/>
    <col min="8" max="8" width="11.44140625" style="51" customWidth="1"/>
    <col min="9" max="9" width="11.109375" style="51" customWidth="1"/>
    <col min="10" max="10" width="10.109375" style="51" customWidth="1"/>
    <col min="11" max="11" width="9.5546875" style="51" customWidth="1"/>
    <col min="12" max="16384" width="8.88671875" style="52"/>
  </cols>
  <sheetData>
    <row r="1" spans="1:12" ht="32.1" hidden="1" customHeight="1">
      <c r="A1" s="11"/>
      <c r="B1" s="11"/>
      <c r="C1" s="49"/>
      <c r="D1" s="49"/>
      <c r="E1" s="50"/>
      <c r="F1" s="50"/>
    </row>
    <row r="2" spans="1:12" ht="37.5" customHeight="1">
      <c r="A2" s="97" t="s">
        <v>158</v>
      </c>
      <c r="B2" s="97"/>
      <c r="C2" s="97"/>
      <c r="D2" s="97"/>
      <c r="E2" s="97"/>
      <c r="F2" s="97"/>
      <c r="G2" s="98"/>
      <c r="H2" s="98"/>
      <c r="I2" s="98"/>
      <c r="J2" s="98"/>
      <c r="K2" s="98"/>
      <c r="L2" s="53"/>
    </row>
    <row r="3" spans="1:12" ht="32.1" hidden="1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2" ht="23.25" customHeigh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2" ht="18.75" customHeight="1">
      <c r="A5" s="100" t="s">
        <v>52</v>
      </c>
      <c r="B5" s="101"/>
      <c r="C5" s="54"/>
      <c r="D5" s="102" t="s">
        <v>55</v>
      </c>
      <c r="E5" s="92" t="s">
        <v>59</v>
      </c>
      <c r="F5" s="93"/>
      <c r="G5" s="93"/>
      <c r="H5" s="93"/>
      <c r="I5" s="93"/>
      <c r="J5" s="93"/>
      <c r="K5" s="94"/>
    </row>
    <row r="6" spans="1:12" ht="18.75" customHeight="1">
      <c r="A6" s="41"/>
      <c r="B6" s="42"/>
      <c r="C6" s="55"/>
      <c r="D6" s="103"/>
      <c r="E6" s="105" t="s">
        <v>56</v>
      </c>
      <c r="F6" s="106"/>
      <c r="G6" s="107"/>
      <c r="H6" s="95" t="s">
        <v>57</v>
      </c>
      <c r="I6" s="88" t="s">
        <v>58</v>
      </c>
      <c r="J6" s="89"/>
      <c r="K6" s="90"/>
    </row>
    <row r="7" spans="1:12" ht="86.25" customHeight="1">
      <c r="A7" s="12" t="s">
        <v>54</v>
      </c>
      <c r="B7" s="12" t="s">
        <v>53</v>
      </c>
      <c r="C7" s="56" t="s">
        <v>62</v>
      </c>
      <c r="D7" s="104"/>
      <c r="E7" s="12" t="s">
        <v>150</v>
      </c>
      <c r="F7" s="12" t="s">
        <v>151</v>
      </c>
      <c r="G7" s="12" t="s">
        <v>152</v>
      </c>
      <c r="H7" s="96"/>
      <c r="I7" s="57" t="s">
        <v>153</v>
      </c>
      <c r="J7" s="57" t="s">
        <v>138</v>
      </c>
      <c r="K7" s="57" t="s">
        <v>154</v>
      </c>
    </row>
    <row r="8" spans="1:12" ht="17.25" customHeight="1">
      <c r="A8" s="13" t="s">
        <v>0</v>
      </c>
      <c r="B8" s="14" t="s">
        <v>63</v>
      </c>
      <c r="C8" s="14"/>
      <c r="D8" s="14"/>
      <c r="E8" s="39">
        <f>E9+E34</f>
        <v>40810.400000000001</v>
      </c>
      <c r="F8" s="39">
        <f>F9+F34</f>
        <v>42810.400000000001</v>
      </c>
      <c r="G8" s="39">
        <f t="shared" ref="G8" si="0">G9+G34</f>
        <v>31066.899999999998</v>
      </c>
      <c r="H8" s="39">
        <f t="shared" ref="H8" si="1">H9+H34</f>
        <v>43954.700000000004</v>
      </c>
      <c r="I8" s="39">
        <f>I9+I34</f>
        <v>45762.100000000006</v>
      </c>
      <c r="J8" s="39">
        <f>J9+J34</f>
        <v>48352.800000000003</v>
      </c>
      <c r="K8" s="39">
        <f>K9+K34</f>
        <v>52155.199999999997</v>
      </c>
    </row>
    <row r="9" spans="1:12" ht="17.25" customHeight="1">
      <c r="A9" s="15"/>
      <c r="B9" s="14" t="s">
        <v>1</v>
      </c>
      <c r="C9" s="14"/>
      <c r="D9" s="14"/>
      <c r="E9" s="39">
        <f>E10+E18+E23+E26</f>
        <v>39605.4</v>
      </c>
      <c r="F9" s="39">
        <f t="shared" ref="F9:K9" si="2">F10+F18+F23+F26</f>
        <v>41575</v>
      </c>
      <c r="G9" s="39">
        <f t="shared" si="2"/>
        <v>30171.599999999999</v>
      </c>
      <c r="H9" s="39">
        <f t="shared" si="2"/>
        <v>42719.100000000006</v>
      </c>
      <c r="I9" s="39">
        <f t="shared" si="2"/>
        <v>44557.100000000006</v>
      </c>
      <c r="J9" s="39">
        <f t="shared" si="2"/>
        <v>47147.8</v>
      </c>
      <c r="K9" s="39">
        <f t="shared" si="2"/>
        <v>50950.2</v>
      </c>
    </row>
    <row r="10" spans="1:12" ht="18" customHeight="1">
      <c r="A10" s="13" t="s">
        <v>2</v>
      </c>
      <c r="B10" s="16" t="s">
        <v>3</v>
      </c>
      <c r="C10" s="14"/>
      <c r="D10" s="14"/>
      <c r="E10" s="39">
        <f>E11+E12+E13+E16</f>
        <v>19341.8</v>
      </c>
      <c r="F10" s="39">
        <f>F11+F12+F13+F16+F17</f>
        <v>19341.800000000003</v>
      </c>
      <c r="G10" s="39">
        <f>G11+G12+G13+G16+G17</f>
        <v>13998.499999999998</v>
      </c>
      <c r="H10" s="39">
        <f>H11+H12+H13+H16+H17</f>
        <v>19383.500000000004</v>
      </c>
      <c r="I10" s="39">
        <f t="shared" ref="I10:K10" si="3">I11+I12+I13+I16</f>
        <v>20348.900000000001</v>
      </c>
      <c r="J10" s="39">
        <f t="shared" si="3"/>
        <v>21781</v>
      </c>
      <c r="K10" s="39">
        <f t="shared" si="3"/>
        <v>23412.2</v>
      </c>
    </row>
    <row r="11" spans="1:12" ht="81.75" customHeight="1">
      <c r="A11" s="17" t="s">
        <v>4</v>
      </c>
      <c r="B11" s="3" t="s">
        <v>64</v>
      </c>
      <c r="C11" s="44">
        <v>182</v>
      </c>
      <c r="D11" s="44" t="s">
        <v>69</v>
      </c>
      <c r="E11" s="37">
        <v>19341.8</v>
      </c>
      <c r="F11" s="37">
        <v>18926.900000000001</v>
      </c>
      <c r="G11" s="58">
        <v>13541.9</v>
      </c>
      <c r="H11" s="37">
        <v>18926.900000000001</v>
      </c>
      <c r="I11" s="37">
        <v>20348.900000000001</v>
      </c>
      <c r="J11" s="37">
        <v>21781</v>
      </c>
      <c r="K11" s="58">
        <v>23412.2</v>
      </c>
    </row>
    <row r="12" spans="1:12" ht="119.25" customHeight="1">
      <c r="A12" s="17" t="s">
        <v>5</v>
      </c>
      <c r="B12" s="3" t="s">
        <v>6</v>
      </c>
      <c r="C12" s="44">
        <v>182</v>
      </c>
      <c r="D12" s="44" t="s">
        <v>69</v>
      </c>
      <c r="E12" s="37"/>
      <c r="F12" s="37">
        <v>30.2</v>
      </c>
      <c r="G12" s="58">
        <v>71.900000000000006</v>
      </c>
      <c r="H12" s="37">
        <v>71.900000000000006</v>
      </c>
      <c r="I12" s="37"/>
      <c r="J12" s="37"/>
      <c r="K12" s="58"/>
    </row>
    <row r="13" spans="1:12" ht="41.25" customHeight="1">
      <c r="A13" s="17" t="s">
        <v>7</v>
      </c>
      <c r="B13" s="3" t="s">
        <v>8</v>
      </c>
      <c r="C13" s="44">
        <v>182</v>
      </c>
      <c r="D13" s="44" t="s">
        <v>69</v>
      </c>
      <c r="E13" s="37"/>
      <c r="F13" s="37">
        <v>112.4</v>
      </c>
      <c r="G13" s="58">
        <v>112.4</v>
      </c>
      <c r="H13" s="37">
        <v>112.4</v>
      </c>
      <c r="I13" s="37"/>
      <c r="J13" s="37"/>
      <c r="K13" s="58"/>
    </row>
    <row r="14" spans="1:12" ht="57.6" hidden="1" customHeight="1">
      <c r="A14" s="17" t="s">
        <v>36</v>
      </c>
      <c r="B14" s="3" t="s">
        <v>37</v>
      </c>
      <c r="C14" s="44">
        <v>182</v>
      </c>
      <c r="D14" s="44" t="s">
        <v>69</v>
      </c>
      <c r="E14" s="37"/>
      <c r="F14" s="37"/>
      <c r="G14" s="58"/>
      <c r="H14" s="37"/>
      <c r="I14" s="37"/>
      <c r="J14" s="37"/>
      <c r="K14" s="59"/>
    </row>
    <row r="15" spans="1:12" ht="53.25" hidden="1" customHeight="1">
      <c r="A15" s="17" t="s">
        <v>80</v>
      </c>
      <c r="B15" s="5" t="s">
        <v>81</v>
      </c>
      <c r="C15" s="44">
        <v>182</v>
      </c>
      <c r="D15" s="44" t="s">
        <v>69</v>
      </c>
      <c r="E15" s="37"/>
      <c r="F15" s="37"/>
      <c r="G15" s="58"/>
      <c r="H15" s="37"/>
      <c r="I15" s="37"/>
      <c r="J15" s="37"/>
      <c r="K15" s="59"/>
    </row>
    <row r="16" spans="1:12" ht="54.75" customHeight="1">
      <c r="A16" s="17" t="s">
        <v>80</v>
      </c>
      <c r="B16" s="8" t="s">
        <v>81</v>
      </c>
      <c r="C16" s="44">
        <v>182</v>
      </c>
      <c r="D16" s="44" t="s">
        <v>69</v>
      </c>
      <c r="E16" s="37"/>
      <c r="F16" s="37">
        <v>24.8</v>
      </c>
      <c r="G16" s="58">
        <v>24.8</v>
      </c>
      <c r="H16" s="37">
        <v>24.8</v>
      </c>
      <c r="I16" s="37"/>
      <c r="J16" s="37"/>
      <c r="K16" s="58"/>
    </row>
    <row r="17" spans="1:11" ht="54.75" customHeight="1">
      <c r="A17" s="17" t="s">
        <v>159</v>
      </c>
      <c r="B17" s="5" t="s">
        <v>162</v>
      </c>
      <c r="C17" s="44">
        <v>182</v>
      </c>
      <c r="D17" s="44" t="s">
        <v>69</v>
      </c>
      <c r="E17" s="37"/>
      <c r="F17" s="37">
        <v>247.5</v>
      </c>
      <c r="G17" s="58">
        <v>247.5</v>
      </c>
      <c r="H17" s="37">
        <v>247.5</v>
      </c>
      <c r="I17" s="37"/>
      <c r="J17" s="37"/>
      <c r="K17" s="58"/>
    </row>
    <row r="18" spans="1:11" ht="17.25" customHeight="1">
      <c r="A18" s="18" t="s">
        <v>9</v>
      </c>
      <c r="B18" s="19" t="s">
        <v>10</v>
      </c>
      <c r="C18" s="19"/>
      <c r="D18" s="19"/>
      <c r="E18" s="39">
        <f>E19+E20+E21+E22</f>
        <v>2780.5</v>
      </c>
      <c r="F18" s="39">
        <f t="shared" ref="F18:K18" si="4">SUM(F19:F22)</f>
        <v>2780.5</v>
      </c>
      <c r="G18" s="39">
        <f t="shared" si="4"/>
        <v>2341.4000000000005</v>
      </c>
      <c r="H18" s="39">
        <f t="shared" si="4"/>
        <v>2780.5</v>
      </c>
      <c r="I18" s="39">
        <f t="shared" si="4"/>
        <v>2724.2000000000003</v>
      </c>
      <c r="J18" s="39">
        <f t="shared" si="4"/>
        <v>2782.8</v>
      </c>
      <c r="K18" s="39">
        <f t="shared" si="4"/>
        <v>3753</v>
      </c>
    </row>
    <row r="19" spans="1:11" ht="78.75" customHeight="1">
      <c r="A19" s="17" t="s">
        <v>48</v>
      </c>
      <c r="B19" s="3" t="s">
        <v>11</v>
      </c>
      <c r="C19" s="44">
        <v>182</v>
      </c>
      <c r="D19" s="60" t="s">
        <v>73</v>
      </c>
      <c r="E19" s="37">
        <v>1317</v>
      </c>
      <c r="F19" s="37">
        <v>1317</v>
      </c>
      <c r="G19" s="37">
        <v>1199.4000000000001</v>
      </c>
      <c r="H19" s="37">
        <v>1317</v>
      </c>
      <c r="I19" s="37">
        <v>1257.9000000000001</v>
      </c>
      <c r="J19" s="37">
        <v>1293.0999999999999</v>
      </c>
      <c r="K19" s="37">
        <v>1716</v>
      </c>
    </row>
    <row r="20" spans="1:11" ht="76.5" customHeight="1">
      <c r="A20" s="17" t="s">
        <v>49</v>
      </c>
      <c r="B20" s="3" t="s">
        <v>12</v>
      </c>
      <c r="C20" s="44">
        <v>182</v>
      </c>
      <c r="D20" s="60" t="s">
        <v>73</v>
      </c>
      <c r="E20" s="37">
        <v>9.1</v>
      </c>
      <c r="F20" s="37">
        <v>9.1</v>
      </c>
      <c r="G20" s="37">
        <v>6.4</v>
      </c>
      <c r="H20" s="37">
        <v>9.1</v>
      </c>
      <c r="I20" s="37">
        <v>9.1</v>
      </c>
      <c r="J20" s="37">
        <v>9.3000000000000007</v>
      </c>
      <c r="K20" s="37">
        <v>12.9</v>
      </c>
    </row>
    <row r="21" spans="1:11" ht="79.5" customHeight="1">
      <c r="A21" s="17" t="s">
        <v>50</v>
      </c>
      <c r="B21" s="3" t="s">
        <v>13</v>
      </c>
      <c r="C21" s="44">
        <v>182</v>
      </c>
      <c r="D21" s="60" t="s">
        <v>73</v>
      </c>
      <c r="E21" s="37">
        <v>1628.1</v>
      </c>
      <c r="F21" s="37">
        <v>1628.1</v>
      </c>
      <c r="G21" s="37">
        <v>1276.3</v>
      </c>
      <c r="H21" s="37">
        <v>1628.1</v>
      </c>
      <c r="I21" s="37">
        <v>1656.8</v>
      </c>
      <c r="J21" s="37">
        <v>1676.6</v>
      </c>
      <c r="K21" s="37">
        <v>2317.9</v>
      </c>
    </row>
    <row r="22" spans="1:11" ht="77.25" customHeight="1">
      <c r="A22" s="17" t="s">
        <v>51</v>
      </c>
      <c r="B22" s="20" t="s">
        <v>14</v>
      </c>
      <c r="C22" s="44">
        <v>182</v>
      </c>
      <c r="D22" s="60" t="s">
        <v>73</v>
      </c>
      <c r="E22" s="37">
        <v>-173.7</v>
      </c>
      <c r="F22" s="37">
        <v>-173.7</v>
      </c>
      <c r="G22" s="37">
        <v>-140.69999999999999</v>
      </c>
      <c r="H22" s="37">
        <v>-173.7</v>
      </c>
      <c r="I22" s="37">
        <v>-199.6</v>
      </c>
      <c r="J22" s="37">
        <v>-196.2</v>
      </c>
      <c r="K22" s="37">
        <v>-293.8</v>
      </c>
    </row>
    <row r="23" spans="1:11" ht="18" customHeight="1">
      <c r="A23" s="18" t="s">
        <v>15</v>
      </c>
      <c r="B23" s="19" t="s">
        <v>16</v>
      </c>
      <c r="C23" s="19"/>
      <c r="D23" s="19"/>
      <c r="E23" s="39">
        <f>E24+E25</f>
        <v>1200</v>
      </c>
      <c r="F23" s="39">
        <f t="shared" ref="F23:K23" si="5">F24+F25</f>
        <v>1200</v>
      </c>
      <c r="G23" s="39">
        <f t="shared" si="5"/>
        <v>665.2</v>
      </c>
      <c r="H23" s="39">
        <f t="shared" si="5"/>
        <v>1200</v>
      </c>
      <c r="I23" s="39">
        <f t="shared" si="5"/>
        <v>1005</v>
      </c>
      <c r="J23" s="39">
        <f t="shared" si="5"/>
        <v>1048</v>
      </c>
      <c r="K23" s="39">
        <f t="shared" si="5"/>
        <v>1094</v>
      </c>
    </row>
    <row r="24" spans="1:11" ht="51" customHeight="1">
      <c r="A24" s="17" t="s">
        <v>17</v>
      </c>
      <c r="B24" s="3" t="s">
        <v>18</v>
      </c>
      <c r="C24" s="44">
        <v>182</v>
      </c>
      <c r="D24" s="44" t="s">
        <v>69</v>
      </c>
      <c r="E24" s="37">
        <v>1200</v>
      </c>
      <c r="F24" s="37">
        <v>1200</v>
      </c>
      <c r="G24" s="58">
        <v>665.2</v>
      </c>
      <c r="H24" s="37">
        <v>1200</v>
      </c>
      <c r="I24" s="37">
        <v>1005</v>
      </c>
      <c r="J24" s="37">
        <v>1048</v>
      </c>
      <c r="K24" s="58">
        <v>1094</v>
      </c>
    </row>
    <row r="25" spans="1:11" ht="27.75" hidden="1" customHeight="1">
      <c r="A25" s="17" t="s">
        <v>38</v>
      </c>
      <c r="B25" s="3" t="s">
        <v>39</v>
      </c>
      <c r="C25" s="44">
        <v>182</v>
      </c>
      <c r="D25" s="44" t="s">
        <v>69</v>
      </c>
      <c r="E25" s="37"/>
      <c r="F25" s="37"/>
      <c r="G25" s="59"/>
      <c r="H25" s="37"/>
      <c r="I25" s="37"/>
      <c r="J25" s="37"/>
      <c r="K25" s="59"/>
    </row>
    <row r="26" spans="1:11" ht="20.25" customHeight="1">
      <c r="A26" s="34" t="s">
        <v>118</v>
      </c>
      <c r="B26" s="21" t="s">
        <v>100</v>
      </c>
      <c r="C26" s="44"/>
      <c r="D26" s="44"/>
      <c r="E26" s="61">
        <f>E27+E29</f>
        <v>16283.1</v>
      </c>
      <c r="F26" s="61">
        <f t="shared" ref="F26:K26" si="6">F27+F29</f>
        <v>18252.699999999997</v>
      </c>
      <c r="G26" s="61">
        <f t="shared" si="6"/>
        <v>13166.5</v>
      </c>
      <c r="H26" s="61">
        <f t="shared" si="6"/>
        <v>19355.099999999999</v>
      </c>
      <c r="I26" s="61">
        <f>I27+I29</f>
        <v>20479</v>
      </c>
      <c r="J26" s="61">
        <f t="shared" si="6"/>
        <v>21536</v>
      </c>
      <c r="K26" s="61">
        <f t="shared" si="6"/>
        <v>22691</v>
      </c>
    </row>
    <row r="27" spans="1:11" ht="18" customHeight="1">
      <c r="A27" s="7" t="s">
        <v>119</v>
      </c>
      <c r="B27" s="21" t="s">
        <v>82</v>
      </c>
      <c r="C27" s="44"/>
      <c r="D27" s="44"/>
      <c r="E27" s="61">
        <f t="shared" ref="E27:H27" si="7">E28</f>
        <v>4462</v>
      </c>
      <c r="F27" s="61">
        <f t="shared" si="7"/>
        <v>4437.8999999999996</v>
      </c>
      <c r="G27" s="61">
        <f t="shared" si="7"/>
        <v>934.2</v>
      </c>
      <c r="H27" s="61">
        <f t="shared" si="7"/>
        <v>4437.8999999999996</v>
      </c>
      <c r="I27" s="61">
        <f>I28</f>
        <v>9794</v>
      </c>
      <c r="J27" s="61">
        <f t="shared" ref="J27:K27" si="8">J28</f>
        <v>10774</v>
      </c>
      <c r="K27" s="61">
        <f t="shared" si="8"/>
        <v>11851</v>
      </c>
    </row>
    <row r="28" spans="1:11" ht="56.25" customHeight="1">
      <c r="A28" s="7" t="s">
        <v>120</v>
      </c>
      <c r="B28" s="8" t="s">
        <v>83</v>
      </c>
      <c r="C28" s="44">
        <v>182</v>
      </c>
      <c r="D28" s="44" t="s">
        <v>69</v>
      </c>
      <c r="E28" s="37">
        <v>4462</v>
      </c>
      <c r="F28" s="37">
        <v>4437.8999999999996</v>
      </c>
      <c r="G28" s="58">
        <v>934.2</v>
      </c>
      <c r="H28" s="37">
        <v>4437.8999999999996</v>
      </c>
      <c r="I28" s="37">
        <v>9794</v>
      </c>
      <c r="J28" s="37">
        <v>10774</v>
      </c>
      <c r="K28" s="58">
        <v>11851</v>
      </c>
    </row>
    <row r="29" spans="1:11" ht="16.5" customHeight="1">
      <c r="A29" s="7" t="s">
        <v>121</v>
      </c>
      <c r="B29" s="21" t="s">
        <v>84</v>
      </c>
      <c r="C29" s="44"/>
      <c r="D29" s="44"/>
      <c r="E29" s="61">
        <f>E30+E32</f>
        <v>11821.1</v>
      </c>
      <c r="F29" s="61">
        <f t="shared" ref="F29:K29" si="9">F30+F32</f>
        <v>13814.8</v>
      </c>
      <c r="G29" s="61">
        <f t="shared" si="9"/>
        <v>12232.3</v>
      </c>
      <c r="H29" s="61">
        <f t="shared" si="9"/>
        <v>14917.2</v>
      </c>
      <c r="I29" s="61">
        <f t="shared" si="9"/>
        <v>10685</v>
      </c>
      <c r="J29" s="61">
        <f t="shared" si="9"/>
        <v>10762</v>
      </c>
      <c r="K29" s="61">
        <f t="shared" si="9"/>
        <v>10840</v>
      </c>
    </row>
    <row r="30" spans="1:11" s="63" customFormat="1" ht="18.75" customHeight="1">
      <c r="A30" s="9" t="s">
        <v>122</v>
      </c>
      <c r="B30" s="10" t="s">
        <v>85</v>
      </c>
      <c r="C30" s="62">
        <v>182</v>
      </c>
      <c r="D30" s="62" t="s">
        <v>69</v>
      </c>
      <c r="E30" s="61">
        <f>E31</f>
        <v>8607.5</v>
      </c>
      <c r="F30" s="61">
        <f t="shared" ref="F30:K30" si="10">F31</f>
        <v>10607.5</v>
      </c>
      <c r="G30" s="61">
        <f t="shared" si="10"/>
        <v>11709.9</v>
      </c>
      <c r="H30" s="61">
        <f t="shared" si="10"/>
        <v>11709.9</v>
      </c>
      <c r="I30" s="61">
        <f t="shared" si="10"/>
        <v>8136</v>
      </c>
      <c r="J30" s="61">
        <f t="shared" si="10"/>
        <v>8136</v>
      </c>
      <c r="K30" s="61">
        <f t="shared" si="10"/>
        <v>8136</v>
      </c>
    </row>
    <row r="31" spans="1:11" ht="36.75" customHeight="1">
      <c r="A31" s="7" t="s">
        <v>123</v>
      </c>
      <c r="B31" s="8" t="s">
        <v>86</v>
      </c>
      <c r="C31" s="44">
        <v>182</v>
      </c>
      <c r="D31" s="44" t="s">
        <v>69</v>
      </c>
      <c r="E31" s="39">
        <v>8607.5</v>
      </c>
      <c r="F31" s="39">
        <v>10607.5</v>
      </c>
      <c r="G31" s="39">
        <v>11709.9</v>
      </c>
      <c r="H31" s="39">
        <v>11709.9</v>
      </c>
      <c r="I31" s="39">
        <v>8136</v>
      </c>
      <c r="J31" s="39">
        <v>8136</v>
      </c>
      <c r="K31" s="39">
        <v>8136</v>
      </c>
    </row>
    <row r="32" spans="1:11" s="63" customFormat="1" ht="20.25" customHeight="1">
      <c r="A32" s="9" t="s">
        <v>124</v>
      </c>
      <c r="B32" s="10" t="s">
        <v>87</v>
      </c>
      <c r="C32" s="62">
        <v>182</v>
      </c>
      <c r="D32" s="62" t="s">
        <v>69</v>
      </c>
      <c r="E32" s="61">
        <f>E33</f>
        <v>3213.6</v>
      </c>
      <c r="F32" s="61">
        <f t="shared" ref="F32:K32" si="11">F33</f>
        <v>3207.3</v>
      </c>
      <c r="G32" s="61">
        <f t="shared" si="11"/>
        <v>522.4</v>
      </c>
      <c r="H32" s="61">
        <f t="shared" si="11"/>
        <v>3207.3</v>
      </c>
      <c r="I32" s="61">
        <f t="shared" si="11"/>
        <v>2549</v>
      </c>
      <c r="J32" s="61">
        <f t="shared" si="11"/>
        <v>2626</v>
      </c>
      <c r="K32" s="61">
        <f t="shared" si="11"/>
        <v>2704</v>
      </c>
    </row>
    <row r="33" spans="1:11" ht="37.5" customHeight="1">
      <c r="A33" s="7" t="s">
        <v>125</v>
      </c>
      <c r="B33" s="8" t="s">
        <v>88</v>
      </c>
      <c r="C33" s="44">
        <v>182</v>
      </c>
      <c r="D33" s="44" t="s">
        <v>69</v>
      </c>
      <c r="E33" s="37">
        <v>3213.6</v>
      </c>
      <c r="F33" s="37">
        <v>3207.3</v>
      </c>
      <c r="G33" s="58">
        <v>522.4</v>
      </c>
      <c r="H33" s="37">
        <v>3207.3</v>
      </c>
      <c r="I33" s="37">
        <v>2549</v>
      </c>
      <c r="J33" s="37">
        <v>2626</v>
      </c>
      <c r="K33" s="58">
        <v>2704</v>
      </c>
    </row>
    <row r="34" spans="1:11" ht="18" customHeight="1">
      <c r="A34" s="7"/>
      <c r="B34" s="21" t="s">
        <v>90</v>
      </c>
      <c r="C34" s="44"/>
      <c r="D34" s="44"/>
      <c r="E34" s="61">
        <f t="shared" ref="E34:K34" si="12">E35+E44+E51+E53+E41</f>
        <v>1205</v>
      </c>
      <c r="F34" s="61">
        <f t="shared" si="12"/>
        <v>1235.4000000000001</v>
      </c>
      <c r="G34" s="61">
        <f t="shared" si="12"/>
        <v>895.3</v>
      </c>
      <c r="H34" s="61">
        <f t="shared" si="12"/>
        <v>1235.6000000000001</v>
      </c>
      <c r="I34" s="61">
        <f t="shared" si="12"/>
        <v>1205</v>
      </c>
      <c r="J34" s="61">
        <f t="shared" si="12"/>
        <v>1205</v>
      </c>
      <c r="K34" s="61">
        <f t="shared" si="12"/>
        <v>1205</v>
      </c>
    </row>
    <row r="35" spans="1:11" ht="56.4" customHeight="1">
      <c r="A35" s="9" t="s">
        <v>126</v>
      </c>
      <c r="B35" s="10" t="s">
        <v>76</v>
      </c>
      <c r="C35" s="44"/>
      <c r="D35" s="44"/>
      <c r="E35" s="61">
        <f>E36</f>
        <v>1145</v>
      </c>
      <c r="F35" s="61">
        <f t="shared" ref="F35:K35" si="13">F36</f>
        <v>1145</v>
      </c>
      <c r="G35" s="61">
        <f t="shared" si="13"/>
        <v>813.6</v>
      </c>
      <c r="H35" s="61">
        <f t="shared" si="13"/>
        <v>1145</v>
      </c>
      <c r="I35" s="61">
        <f t="shared" si="13"/>
        <v>1145</v>
      </c>
      <c r="J35" s="61">
        <f t="shared" si="13"/>
        <v>1145</v>
      </c>
      <c r="K35" s="61">
        <f t="shared" si="13"/>
        <v>1145</v>
      </c>
    </row>
    <row r="36" spans="1:11" ht="52.5" customHeight="1">
      <c r="A36" s="9" t="s">
        <v>127</v>
      </c>
      <c r="B36" s="10" t="s">
        <v>89</v>
      </c>
      <c r="C36" s="44"/>
      <c r="D36" s="44"/>
      <c r="E36" s="61">
        <f>E37+E39</f>
        <v>1145</v>
      </c>
      <c r="F36" s="61">
        <f>F37+F39</f>
        <v>1145</v>
      </c>
      <c r="G36" s="61">
        <f>G37+G39</f>
        <v>813.6</v>
      </c>
      <c r="H36" s="61">
        <f t="shared" ref="H36:K36" si="14">H37+H39</f>
        <v>1145</v>
      </c>
      <c r="I36" s="61">
        <f t="shared" si="14"/>
        <v>1145</v>
      </c>
      <c r="J36" s="61">
        <f t="shared" si="14"/>
        <v>1145</v>
      </c>
      <c r="K36" s="61">
        <f t="shared" si="14"/>
        <v>1145</v>
      </c>
    </row>
    <row r="37" spans="1:11" ht="69" customHeight="1">
      <c r="A37" s="7" t="s">
        <v>128</v>
      </c>
      <c r="B37" s="8" t="s">
        <v>91</v>
      </c>
      <c r="C37" s="44" t="s">
        <v>71</v>
      </c>
      <c r="D37" s="31" t="s">
        <v>70</v>
      </c>
      <c r="E37" s="37">
        <v>1145</v>
      </c>
      <c r="F37" s="37">
        <f>F38</f>
        <v>1145</v>
      </c>
      <c r="G37" s="37">
        <f>G38</f>
        <v>813.6</v>
      </c>
      <c r="H37" s="37">
        <v>1145</v>
      </c>
      <c r="I37" s="37">
        <v>1145</v>
      </c>
      <c r="J37" s="37">
        <v>1145</v>
      </c>
      <c r="K37" s="37">
        <v>1145</v>
      </c>
    </row>
    <row r="38" spans="1:11" ht="53.25" customHeight="1">
      <c r="A38" s="7" t="s">
        <v>129</v>
      </c>
      <c r="B38" s="8" t="s">
        <v>92</v>
      </c>
      <c r="C38" s="44" t="s">
        <v>71</v>
      </c>
      <c r="D38" s="31" t="s">
        <v>70</v>
      </c>
      <c r="E38" s="37">
        <v>1145</v>
      </c>
      <c r="F38" s="37">
        <v>1145</v>
      </c>
      <c r="G38" s="58">
        <v>813.6</v>
      </c>
      <c r="H38" s="37">
        <v>1145</v>
      </c>
      <c r="I38" s="37">
        <v>1145</v>
      </c>
      <c r="J38" s="37">
        <v>1145</v>
      </c>
      <c r="K38" s="58">
        <v>1145</v>
      </c>
    </row>
    <row r="39" spans="1:11" ht="89.25" customHeight="1">
      <c r="A39" s="9" t="s">
        <v>130</v>
      </c>
      <c r="B39" s="10" t="s">
        <v>93</v>
      </c>
      <c r="C39" s="44" t="s">
        <v>71</v>
      </c>
      <c r="D39" s="31" t="s">
        <v>70</v>
      </c>
      <c r="E39" s="61"/>
      <c r="F39" s="61"/>
      <c r="G39" s="61"/>
      <c r="H39" s="61"/>
      <c r="I39" s="61">
        <v>0</v>
      </c>
      <c r="J39" s="61">
        <v>0</v>
      </c>
      <c r="K39" s="61">
        <v>0</v>
      </c>
    </row>
    <row r="40" spans="1:11" ht="69" customHeight="1">
      <c r="A40" s="7" t="s">
        <v>94</v>
      </c>
      <c r="B40" s="8" t="s">
        <v>95</v>
      </c>
      <c r="C40" s="44" t="s">
        <v>71</v>
      </c>
      <c r="D40" s="31" t="s">
        <v>70</v>
      </c>
      <c r="E40" s="37"/>
      <c r="F40" s="37"/>
      <c r="G40" s="58"/>
      <c r="H40" s="37"/>
      <c r="I40" s="37">
        <v>0</v>
      </c>
      <c r="J40" s="37">
        <v>0</v>
      </c>
      <c r="K40" s="58">
        <v>0</v>
      </c>
    </row>
    <row r="41" spans="1:11" ht="31.5" customHeight="1">
      <c r="A41" s="34" t="s">
        <v>147</v>
      </c>
      <c r="B41" s="10" t="s">
        <v>146</v>
      </c>
      <c r="C41" s="44"/>
      <c r="D41" s="31"/>
      <c r="E41" s="61">
        <f>E42</f>
        <v>0</v>
      </c>
      <c r="F41" s="61">
        <f t="shared" ref="F41:K41" si="15">F42</f>
        <v>3</v>
      </c>
      <c r="G41" s="61">
        <f t="shared" si="15"/>
        <v>3.9</v>
      </c>
      <c r="H41" s="61">
        <f t="shared" si="15"/>
        <v>3.9</v>
      </c>
      <c r="I41" s="61">
        <f t="shared" si="15"/>
        <v>0</v>
      </c>
      <c r="J41" s="61">
        <f t="shared" si="15"/>
        <v>0</v>
      </c>
      <c r="K41" s="61">
        <f t="shared" si="15"/>
        <v>0</v>
      </c>
    </row>
    <row r="42" spans="1:11" ht="48" customHeight="1">
      <c r="A42" s="47" t="s">
        <v>148</v>
      </c>
      <c r="B42" s="10" t="s">
        <v>145</v>
      </c>
      <c r="C42" s="44" t="s">
        <v>71</v>
      </c>
      <c r="D42" s="31" t="s">
        <v>70</v>
      </c>
      <c r="E42" s="37">
        <f>E43</f>
        <v>0</v>
      </c>
      <c r="F42" s="37">
        <f t="shared" ref="F42:K42" si="16">F43</f>
        <v>3</v>
      </c>
      <c r="G42" s="37">
        <f t="shared" si="16"/>
        <v>3.9</v>
      </c>
      <c r="H42" s="37">
        <f t="shared" si="16"/>
        <v>3.9</v>
      </c>
      <c r="I42" s="37">
        <f t="shared" si="16"/>
        <v>0</v>
      </c>
      <c r="J42" s="37">
        <f t="shared" si="16"/>
        <v>0</v>
      </c>
      <c r="K42" s="37">
        <f t="shared" si="16"/>
        <v>0</v>
      </c>
    </row>
    <row r="43" spans="1:11" ht="49.5" customHeight="1">
      <c r="A43" s="47" t="s">
        <v>149</v>
      </c>
      <c r="B43" s="8" t="s">
        <v>144</v>
      </c>
      <c r="C43" s="44" t="s">
        <v>71</v>
      </c>
      <c r="D43" s="31" t="s">
        <v>70</v>
      </c>
      <c r="E43" s="37"/>
      <c r="F43" s="37">
        <v>3</v>
      </c>
      <c r="G43" s="58">
        <v>3.9</v>
      </c>
      <c r="H43" s="37">
        <v>3.9</v>
      </c>
      <c r="I43" s="37"/>
      <c r="J43" s="37"/>
      <c r="K43" s="58"/>
    </row>
    <row r="44" spans="1:11" ht="25.5" customHeight="1">
      <c r="A44" s="13" t="s">
        <v>19</v>
      </c>
      <c r="B44" s="43" t="s">
        <v>20</v>
      </c>
      <c r="C44" s="44" t="s">
        <v>71</v>
      </c>
      <c r="D44" s="31" t="s">
        <v>70</v>
      </c>
      <c r="E44" s="39">
        <f>E45+E48</f>
        <v>60</v>
      </c>
      <c r="F44" s="39">
        <f>F45+F48</f>
        <v>60</v>
      </c>
      <c r="G44" s="39">
        <f t="shared" ref="G44:K44" si="17">G45+G48</f>
        <v>51.1</v>
      </c>
      <c r="H44" s="39">
        <f t="shared" si="17"/>
        <v>60</v>
      </c>
      <c r="I44" s="39">
        <f t="shared" si="17"/>
        <v>60</v>
      </c>
      <c r="J44" s="39">
        <f t="shared" si="17"/>
        <v>60</v>
      </c>
      <c r="K44" s="39">
        <f t="shared" si="17"/>
        <v>60</v>
      </c>
    </row>
    <row r="45" spans="1:11" ht="78.75" customHeight="1">
      <c r="A45" s="9" t="s">
        <v>131</v>
      </c>
      <c r="B45" s="10" t="s">
        <v>96</v>
      </c>
      <c r="C45" s="44" t="s">
        <v>71</v>
      </c>
      <c r="D45" s="31" t="s">
        <v>70</v>
      </c>
      <c r="E45" s="35">
        <f>E46</f>
        <v>0</v>
      </c>
      <c r="F45" s="35">
        <f t="shared" ref="E45:K46" si="18">F46</f>
        <v>0</v>
      </c>
      <c r="G45" s="35">
        <f t="shared" si="18"/>
        <v>0</v>
      </c>
      <c r="H45" s="35">
        <f t="shared" si="18"/>
        <v>0</v>
      </c>
      <c r="I45" s="35">
        <f t="shared" si="18"/>
        <v>0</v>
      </c>
      <c r="J45" s="35">
        <f t="shared" si="18"/>
        <v>0</v>
      </c>
      <c r="K45" s="35">
        <f t="shared" si="18"/>
        <v>0</v>
      </c>
    </row>
    <row r="46" spans="1:11" ht="88.5" hidden="1" customHeight="1">
      <c r="A46" s="45" t="s">
        <v>132</v>
      </c>
      <c r="B46" s="46" t="s">
        <v>97</v>
      </c>
      <c r="C46" s="64" t="s">
        <v>71</v>
      </c>
      <c r="D46" s="65" t="s">
        <v>70</v>
      </c>
      <c r="E46" s="38">
        <f t="shared" si="18"/>
        <v>0</v>
      </c>
      <c r="F46" s="38">
        <f t="shared" si="18"/>
        <v>0</v>
      </c>
      <c r="G46" s="38">
        <f t="shared" si="18"/>
        <v>0</v>
      </c>
      <c r="H46" s="38">
        <f t="shared" si="18"/>
        <v>0</v>
      </c>
      <c r="I46" s="38">
        <f t="shared" si="18"/>
        <v>0</v>
      </c>
      <c r="J46" s="38">
        <f t="shared" si="18"/>
        <v>0</v>
      </c>
      <c r="K46" s="38">
        <f t="shared" si="18"/>
        <v>0</v>
      </c>
    </row>
    <row r="47" spans="1:11" ht="93" hidden="1" customHeight="1">
      <c r="A47" s="7" t="s">
        <v>133</v>
      </c>
      <c r="B47" s="8" t="s">
        <v>98</v>
      </c>
      <c r="C47" s="44" t="s">
        <v>71</v>
      </c>
      <c r="D47" s="31" t="s">
        <v>70</v>
      </c>
      <c r="E47" s="36"/>
      <c r="F47" s="36">
        <v>0</v>
      </c>
      <c r="G47" s="58">
        <v>0</v>
      </c>
      <c r="H47" s="58">
        <v>0</v>
      </c>
      <c r="I47" s="36"/>
      <c r="J47" s="36"/>
      <c r="K47" s="58"/>
    </row>
    <row r="48" spans="1:11" ht="48" customHeight="1">
      <c r="A48" s="9" t="s">
        <v>134</v>
      </c>
      <c r="B48" s="10" t="s">
        <v>21</v>
      </c>
      <c r="C48" s="44" t="s">
        <v>71</v>
      </c>
      <c r="D48" s="31" t="s">
        <v>70</v>
      </c>
      <c r="E48" s="39">
        <f>E49</f>
        <v>60</v>
      </c>
      <c r="F48" s="39">
        <f t="shared" ref="F48:K49" si="19">F49</f>
        <v>60</v>
      </c>
      <c r="G48" s="39">
        <f t="shared" si="19"/>
        <v>51.1</v>
      </c>
      <c r="H48" s="39">
        <f t="shared" si="19"/>
        <v>60</v>
      </c>
      <c r="I48" s="39">
        <f t="shared" si="19"/>
        <v>60</v>
      </c>
      <c r="J48" s="39">
        <f t="shared" si="19"/>
        <v>60</v>
      </c>
      <c r="K48" s="39">
        <f t="shared" si="19"/>
        <v>60</v>
      </c>
    </row>
    <row r="49" spans="1:11" ht="46.5" customHeight="1">
      <c r="A49" s="7" t="s">
        <v>135</v>
      </c>
      <c r="B49" s="32" t="s">
        <v>22</v>
      </c>
      <c r="C49" s="44" t="s">
        <v>71</v>
      </c>
      <c r="D49" s="31" t="s">
        <v>70</v>
      </c>
      <c r="E49" s="39">
        <f>E50</f>
        <v>60</v>
      </c>
      <c r="F49" s="39">
        <f t="shared" si="19"/>
        <v>60</v>
      </c>
      <c r="G49" s="39">
        <f t="shared" si="19"/>
        <v>51.1</v>
      </c>
      <c r="H49" s="39">
        <f t="shared" si="19"/>
        <v>60</v>
      </c>
      <c r="I49" s="39">
        <f t="shared" si="19"/>
        <v>60</v>
      </c>
      <c r="J49" s="39">
        <f t="shared" si="19"/>
        <v>60</v>
      </c>
      <c r="K49" s="39">
        <f t="shared" si="19"/>
        <v>60</v>
      </c>
    </row>
    <row r="50" spans="1:11" ht="52.5" customHeight="1">
      <c r="A50" s="7" t="s">
        <v>136</v>
      </c>
      <c r="B50" s="8" t="s">
        <v>99</v>
      </c>
      <c r="C50" s="44" t="s">
        <v>71</v>
      </c>
      <c r="D50" s="31" t="s">
        <v>70</v>
      </c>
      <c r="E50" s="66">
        <v>60</v>
      </c>
      <c r="F50" s="66">
        <v>60</v>
      </c>
      <c r="G50" s="66">
        <v>51.1</v>
      </c>
      <c r="H50" s="66">
        <v>60</v>
      </c>
      <c r="I50" s="66">
        <v>60</v>
      </c>
      <c r="J50" s="66">
        <v>60</v>
      </c>
      <c r="K50" s="66">
        <v>60</v>
      </c>
    </row>
    <row r="51" spans="1:11" ht="15.75" customHeight="1">
      <c r="A51" s="22" t="s">
        <v>23</v>
      </c>
      <c r="B51" s="23" t="s">
        <v>24</v>
      </c>
      <c r="C51" s="30"/>
      <c r="D51" s="31"/>
      <c r="E51" s="67">
        <v>0</v>
      </c>
      <c r="F51" s="67">
        <f>F52</f>
        <v>27</v>
      </c>
      <c r="G51" s="67">
        <f>G52</f>
        <v>27.3</v>
      </c>
      <c r="H51" s="67">
        <f t="shared" ref="H51:K51" si="20">H52</f>
        <v>27.3</v>
      </c>
      <c r="I51" s="67">
        <f t="shared" si="20"/>
        <v>0</v>
      </c>
      <c r="J51" s="67">
        <f t="shared" si="20"/>
        <v>0</v>
      </c>
      <c r="K51" s="67">
        <f t="shared" si="20"/>
        <v>0</v>
      </c>
    </row>
    <row r="52" spans="1:11" s="68" customFormat="1" ht="75.599999999999994" customHeight="1">
      <c r="A52" s="28" t="s">
        <v>108</v>
      </c>
      <c r="B52" s="8" t="s">
        <v>109</v>
      </c>
      <c r="C52" s="44" t="s">
        <v>71</v>
      </c>
      <c r="D52" s="31" t="s">
        <v>70</v>
      </c>
      <c r="E52" s="61"/>
      <c r="F52" s="37">
        <v>27</v>
      </c>
      <c r="G52" s="58">
        <v>27.3</v>
      </c>
      <c r="H52" s="58">
        <v>27.3</v>
      </c>
      <c r="I52" s="37"/>
      <c r="J52" s="37"/>
      <c r="K52" s="58"/>
    </row>
    <row r="53" spans="1:11" ht="49.5" customHeight="1">
      <c r="A53" s="13" t="s">
        <v>65</v>
      </c>
      <c r="B53" s="16" t="s">
        <v>66</v>
      </c>
      <c r="C53" s="44" t="s">
        <v>71</v>
      </c>
      <c r="D53" s="31" t="s">
        <v>70</v>
      </c>
      <c r="E53" s="61"/>
      <c r="F53" s="61">
        <v>0.4</v>
      </c>
      <c r="G53" s="69">
        <v>-0.6</v>
      </c>
      <c r="H53" s="69">
        <v>-0.6</v>
      </c>
      <c r="I53" s="61"/>
      <c r="J53" s="61"/>
      <c r="K53" s="69"/>
    </row>
    <row r="54" spans="1:11" ht="19.5" customHeight="1">
      <c r="A54" s="18" t="s">
        <v>25</v>
      </c>
      <c r="B54" s="16" t="s">
        <v>26</v>
      </c>
      <c r="C54" s="70"/>
      <c r="D54" s="70"/>
      <c r="E54" s="39">
        <f>E56+E62+E67+E76+E77</f>
        <v>12376.4</v>
      </c>
      <c r="F54" s="39">
        <f t="shared" ref="F54:K54" si="21">F56+F62+F67+F76+F77</f>
        <v>61915.9</v>
      </c>
      <c r="G54" s="39">
        <f t="shared" si="21"/>
        <v>29245.3</v>
      </c>
      <c r="H54" s="39">
        <f t="shared" si="21"/>
        <v>61915.9</v>
      </c>
      <c r="I54" s="39">
        <f t="shared" si="21"/>
        <v>0</v>
      </c>
      <c r="J54" s="39">
        <f t="shared" si="21"/>
        <v>0</v>
      </c>
      <c r="K54" s="39">
        <f t="shared" si="21"/>
        <v>0</v>
      </c>
    </row>
    <row r="55" spans="1:11" ht="27" customHeight="1">
      <c r="A55" s="18" t="s">
        <v>27</v>
      </c>
      <c r="B55" s="24" t="s">
        <v>28</v>
      </c>
      <c r="C55" s="24"/>
      <c r="D55" s="24"/>
      <c r="E55" s="39">
        <f>E56+E62+E67</f>
        <v>12376.4</v>
      </c>
      <c r="F55" s="39">
        <f>F56+F62+F67</f>
        <v>61914.9</v>
      </c>
      <c r="G55" s="39">
        <f t="shared" ref="G55:K55" si="22">G56+G62+G67</f>
        <v>29244.3</v>
      </c>
      <c r="H55" s="39">
        <f t="shared" si="22"/>
        <v>61914.9</v>
      </c>
      <c r="I55" s="39">
        <f t="shared" si="22"/>
        <v>0</v>
      </c>
      <c r="J55" s="39">
        <f t="shared" si="22"/>
        <v>0</v>
      </c>
      <c r="K55" s="39">
        <f t="shared" si="22"/>
        <v>0</v>
      </c>
    </row>
    <row r="56" spans="1:11" ht="27.75" customHeight="1">
      <c r="A56" s="18" t="s">
        <v>44</v>
      </c>
      <c r="B56" s="24" t="s">
        <v>29</v>
      </c>
      <c r="C56" s="19"/>
      <c r="D56" s="19"/>
      <c r="E56" s="39">
        <f>E57</f>
        <v>979.9</v>
      </c>
      <c r="F56" s="39">
        <f t="shared" ref="F56:H56" si="23">F57</f>
        <v>979.9</v>
      </c>
      <c r="G56" s="39">
        <f t="shared" si="23"/>
        <v>734.8</v>
      </c>
      <c r="H56" s="39">
        <f t="shared" si="23"/>
        <v>979.9</v>
      </c>
      <c r="I56" s="39">
        <f>I57</f>
        <v>0</v>
      </c>
      <c r="J56" s="39">
        <f t="shared" ref="J56:K56" si="24">J57</f>
        <v>0</v>
      </c>
      <c r="K56" s="39">
        <f t="shared" si="24"/>
        <v>0</v>
      </c>
    </row>
    <row r="57" spans="1:11" ht="19.5" customHeight="1">
      <c r="A57" s="13" t="s">
        <v>46</v>
      </c>
      <c r="B57" s="25" t="s">
        <v>47</v>
      </c>
      <c r="C57" s="16"/>
      <c r="D57" s="16"/>
      <c r="E57" s="39">
        <f t="shared" ref="E57:K57" si="25">E58+E59</f>
        <v>979.9</v>
      </c>
      <c r="F57" s="39">
        <f>F58+F59+F60</f>
        <v>979.9</v>
      </c>
      <c r="G57" s="39">
        <f>G58+G59+G60</f>
        <v>734.8</v>
      </c>
      <c r="H57" s="39">
        <f>H58+H59+H60</f>
        <v>979.9</v>
      </c>
      <c r="I57" s="39">
        <f t="shared" si="25"/>
        <v>0</v>
      </c>
      <c r="J57" s="39">
        <f t="shared" si="25"/>
        <v>0</v>
      </c>
      <c r="K57" s="39">
        <f t="shared" si="25"/>
        <v>0</v>
      </c>
    </row>
    <row r="58" spans="1:11" ht="39" hidden="1" customHeight="1">
      <c r="A58" s="6" t="s">
        <v>74</v>
      </c>
      <c r="B58" s="1" t="s">
        <v>75</v>
      </c>
      <c r="C58" s="30" t="s">
        <v>71</v>
      </c>
      <c r="D58" s="31" t="s">
        <v>70</v>
      </c>
      <c r="E58" s="37"/>
      <c r="F58" s="37"/>
      <c r="G58" s="58"/>
      <c r="H58" s="37"/>
      <c r="I58" s="37"/>
      <c r="J58" s="37"/>
      <c r="K58" s="58"/>
    </row>
    <row r="59" spans="1:11" ht="50.25" customHeight="1">
      <c r="A59" s="6" t="s">
        <v>104</v>
      </c>
      <c r="B59" s="2" t="s">
        <v>105</v>
      </c>
      <c r="C59" s="30" t="s">
        <v>71</v>
      </c>
      <c r="D59" s="31" t="s">
        <v>70</v>
      </c>
      <c r="E59" s="37">
        <v>979.9</v>
      </c>
      <c r="F59" s="37">
        <v>979.9</v>
      </c>
      <c r="G59" s="58">
        <v>734.8</v>
      </c>
      <c r="H59" s="37">
        <v>979.9</v>
      </c>
      <c r="I59" s="37"/>
      <c r="J59" s="37"/>
      <c r="K59" s="58"/>
    </row>
    <row r="60" spans="1:11" ht="21" hidden="1" customHeight="1">
      <c r="A60" s="6" t="s">
        <v>78</v>
      </c>
      <c r="B60" s="2" t="s">
        <v>79</v>
      </c>
      <c r="C60" s="30" t="s">
        <v>71</v>
      </c>
      <c r="D60" s="31" t="s">
        <v>70</v>
      </c>
      <c r="E60" s="37"/>
      <c r="F60" s="37"/>
      <c r="G60" s="58"/>
      <c r="H60" s="58"/>
      <c r="I60" s="37"/>
      <c r="J60" s="37"/>
      <c r="K60" s="58"/>
    </row>
    <row r="61" spans="1:11" ht="41.4" hidden="1" customHeight="1">
      <c r="A61" s="6"/>
      <c r="B61" s="1"/>
      <c r="C61" s="30" t="s">
        <v>71</v>
      </c>
      <c r="D61" s="31" t="s">
        <v>70</v>
      </c>
      <c r="E61" s="37"/>
      <c r="F61" s="37"/>
      <c r="G61" s="58"/>
      <c r="H61" s="58"/>
      <c r="I61" s="37"/>
      <c r="J61" s="37"/>
      <c r="K61" s="58"/>
    </row>
    <row r="62" spans="1:11" ht="50.25" customHeight="1">
      <c r="A62" s="18" t="s">
        <v>45</v>
      </c>
      <c r="B62" s="24" t="s">
        <v>30</v>
      </c>
      <c r="C62" s="30" t="s">
        <v>71</v>
      </c>
      <c r="D62" s="31" t="s">
        <v>70</v>
      </c>
      <c r="E62" s="39">
        <f>SUM(E63:E66)</f>
        <v>10666.5</v>
      </c>
      <c r="F62" s="39">
        <f>SUM(F63:F66)</f>
        <v>10666.5</v>
      </c>
      <c r="G62" s="39">
        <f t="shared" ref="G62:K62" si="26">SUM(G63:G66)</f>
        <v>10666.5</v>
      </c>
      <c r="H62" s="39">
        <f t="shared" si="26"/>
        <v>10666.5</v>
      </c>
      <c r="I62" s="39">
        <f t="shared" si="26"/>
        <v>0</v>
      </c>
      <c r="J62" s="39">
        <f t="shared" si="26"/>
        <v>0</v>
      </c>
      <c r="K62" s="39">
        <f t="shared" si="26"/>
        <v>0</v>
      </c>
    </row>
    <row r="63" spans="1:11" ht="47.4" customHeight="1">
      <c r="A63" s="17" t="s">
        <v>101</v>
      </c>
      <c r="B63" s="3" t="s">
        <v>102</v>
      </c>
      <c r="C63" s="30" t="s">
        <v>72</v>
      </c>
      <c r="D63" s="31" t="s">
        <v>143</v>
      </c>
      <c r="E63" s="66">
        <v>10000</v>
      </c>
      <c r="F63" s="71">
        <v>10000</v>
      </c>
      <c r="G63" s="66">
        <v>10000</v>
      </c>
      <c r="H63" s="71">
        <v>10000</v>
      </c>
      <c r="I63" s="66"/>
      <c r="J63" s="39"/>
      <c r="K63" s="39"/>
    </row>
    <row r="64" spans="1:11" ht="54.75" hidden="1" customHeight="1">
      <c r="A64" s="17" t="s">
        <v>103</v>
      </c>
      <c r="B64" s="3" t="s">
        <v>137</v>
      </c>
      <c r="C64" s="30" t="s">
        <v>71</v>
      </c>
      <c r="D64" s="31" t="s">
        <v>70</v>
      </c>
      <c r="E64" s="66"/>
      <c r="F64" s="71"/>
      <c r="G64" s="66"/>
      <c r="H64" s="71"/>
      <c r="I64" s="66"/>
      <c r="J64" s="39"/>
      <c r="K64" s="39"/>
    </row>
    <row r="65" spans="1:11" ht="78.75" customHeight="1">
      <c r="A65" s="17" t="s">
        <v>114</v>
      </c>
      <c r="B65" s="4" t="s">
        <v>116</v>
      </c>
      <c r="C65" s="30" t="s">
        <v>71</v>
      </c>
      <c r="D65" s="31" t="s">
        <v>70</v>
      </c>
      <c r="E65" s="66">
        <v>666.5</v>
      </c>
      <c r="F65" s="71">
        <v>666.5</v>
      </c>
      <c r="G65" s="66">
        <v>666.5</v>
      </c>
      <c r="H65" s="71">
        <v>666.5</v>
      </c>
      <c r="I65" s="66"/>
      <c r="J65" s="66"/>
      <c r="K65" s="66"/>
    </row>
    <row r="66" spans="1:11" ht="51" hidden="1" customHeight="1">
      <c r="A66" s="17" t="s">
        <v>139</v>
      </c>
      <c r="B66" s="33" t="s">
        <v>140</v>
      </c>
      <c r="C66" s="30" t="s">
        <v>71</v>
      </c>
      <c r="D66" s="31" t="s">
        <v>70</v>
      </c>
      <c r="E66" s="66"/>
      <c r="F66" s="66"/>
      <c r="G66" s="58"/>
      <c r="H66" s="66"/>
      <c r="I66" s="66"/>
      <c r="J66" s="66"/>
      <c r="K66" s="59"/>
    </row>
    <row r="67" spans="1:11" ht="53.4" customHeight="1">
      <c r="A67" s="17" t="s">
        <v>40</v>
      </c>
      <c r="B67" s="24" t="s">
        <v>31</v>
      </c>
      <c r="C67" s="30" t="s">
        <v>71</v>
      </c>
      <c r="D67" s="31" t="s">
        <v>70</v>
      </c>
      <c r="E67" s="39">
        <f>SUM(E68:E75)</f>
        <v>730</v>
      </c>
      <c r="F67" s="39">
        <f>SUM(F68:F75)</f>
        <v>50268.5</v>
      </c>
      <c r="G67" s="39">
        <f t="shared" ref="G67:K67" si="27">SUM(G68:G75)</f>
        <v>17843</v>
      </c>
      <c r="H67" s="39">
        <f t="shared" si="27"/>
        <v>50268.5</v>
      </c>
      <c r="I67" s="39">
        <f t="shared" si="27"/>
        <v>0</v>
      </c>
      <c r="J67" s="39">
        <f t="shared" si="27"/>
        <v>0</v>
      </c>
      <c r="K67" s="39">
        <f t="shared" si="27"/>
        <v>0</v>
      </c>
    </row>
    <row r="68" spans="1:11" ht="63" hidden="1" customHeight="1">
      <c r="A68" s="6" t="s">
        <v>41</v>
      </c>
      <c r="B68" s="4" t="s">
        <v>32</v>
      </c>
      <c r="C68" s="30" t="s">
        <v>72</v>
      </c>
      <c r="D68" s="31" t="s">
        <v>70</v>
      </c>
      <c r="E68" s="37"/>
      <c r="F68" s="37"/>
      <c r="G68" s="58"/>
      <c r="H68" s="37"/>
      <c r="I68" s="37"/>
      <c r="J68" s="37"/>
      <c r="K68" s="58"/>
    </row>
    <row r="69" spans="1:11" ht="31.5" hidden="1" customHeight="1">
      <c r="A69" s="6" t="s">
        <v>42</v>
      </c>
      <c r="B69" s="4" t="s">
        <v>33</v>
      </c>
      <c r="C69" s="30" t="s">
        <v>72</v>
      </c>
      <c r="D69" s="31" t="s">
        <v>70</v>
      </c>
      <c r="E69" s="37"/>
      <c r="F69" s="37"/>
      <c r="G69" s="58"/>
      <c r="H69" s="37"/>
      <c r="I69" s="37"/>
      <c r="J69" s="37"/>
      <c r="K69" s="59"/>
    </row>
    <row r="70" spans="1:11" ht="75.75" hidden="1" customHeight="1">
      <c r="A70" s="6" t="s">
        <v>115</v>
      </c>
      <c r="B70" s="72" t="s">
        <v>117</v>
      </c>
      <c r="C70" s="30" t="s">
        <v>71</v>
      </c>
      <c r="D70" s="31" t="s">
        <v>70</v>
      </c>
      <c r="E70" s="37"/>
      <c r="F70" s="37"/>
      <c r="G70" s="58"/>
      <c r="H70" s="37"/>
      <c r="I70" s="37"/>
      <c r="J70" s="37"/>
      <c r="K70" s="59"/>
    </row>
    <row r="71" spans="1:11" ht="38.4" customHeight="1">
      <c r="A71" s="6" t="s">
        <v>106</v>
      </c>
      <c r="B71" s="4" t="s">
        <v>107</v>
      </c>
      <c r="C71" s="30" t="s">
        <v>71</v>
      </c>
      <c r="D71" s="31" t="s">
        <v>70</v>
      </c>
      <c r="E71" s="37">
        <v>730</v>
      </c>
      <c r="F71" s="37">
        <v>43953.5</v>
      </c>
      <c r="G71" s="58">
        <v>17054.099999999999</v>
      </c>
      <c r="H71" s="37">
        <v>43953.5</v>
      </c>
      <c r="I71" s="37"/>
      <c r="J71" s="37"/>
      <c r="K71" s="59"/>
    </row>
    <row r="72" spans="1:11" ht="37.200000000000003" hidden="1" customHeight="1">
      <c r="A72" s="6" t="s">
        <v>67</v>
      </c>
      <c r="B72" s="4" t="s">
        <v>68</v>
      </c>
      <c r="C72" s="30" t="s">
        <v>72</v>
      </c>
      <c r="D72" s="73" t="s">
        <v>77</v>
      </c>
      <c r="E72" s="37"/>
      <c r="F72" s="37"/>
      <c r="G72" s="58"/>
      <c r="H72" s="37"/>
      <c r="I72" s="37"/>
      <c r="J72" s="37"/>
      <c r="K72" s="59"/>
    </row>
    <row r="73" spans="1:11" ht="50.25" hidden="1" customHeight="1">
      <c r="A73" s="6" t="s">
        <v>110</v>
      </c>
      <c r="B73" s="4" t="s">
        <v>111</v>
      </c>
      <c r="C73" s="30" t="s">
        <v>71</v>
      </c>
      <c r="D73" s="31" t="s">
        <v>70</v>
      </c>
      <c r="E73" s="37"/>
      <c r="F73" s="37"/>
      <c r="G73" s="58"/>
      <c r="H73" s="37"/>
      <c r="I73" s="37"/>
      <c r="J73" s="37"/>
      <c r="K73" s="74"/>
    </row>
    <row r="74" spans="1:11" ht="54.6" customHeight="1">
      <c r="A74" s="6" t="s">
        <v>160</v>
      </c>
      <c r="B74" s="48" t="s">
        <v>161</v>
      </c>
      <c r="C74" s="30" t="s">
        <v>72</v>
      </c>
      <c r="D74" s="73" t="s">
        <v>77</v>
      </c>
      <c r="E74" s="37"/>
      <c r="F74" s="37">
        <v>1315</v>
      </c>
      <c r="G74" s="58">
        <v>788.9</v>
      </c>
      <c r="H74" s="37">
        <v>1315</v>
      </c>
      <c r="I74" s="37"/>
      <c r="J74" s="37"/>
      <c r="K74" s="74"/>
    </row>
    <row r="75" spans="1:11" ht="52.95" customHeight="1">
      <c r="A75" s="6" t="s">
        <v>112</v>
      </c>
      <c r="B75" s="29" t="s">
        <v>113</v>
      </c>
      <c r="C75" s="30" t="s">
        <v>71</v>
      </c>
      <c r="D75" s="31" t="s">
        <v>70</v>
      </c>
      <c r="E75" s="37">
        <v>0</v>
      </c>
      <c r="F75" s="37">
        <v>5000</v>
      </c>
      <c r="G75" s="58">
        <v>0</v>
      </c>
      <c r="H75" s="37">
        <v>5000</v>
      </c>
      <c r="I75" s="37"/>
      <c r="J75" s="37"/>
      <c r="K75" s="59"/>
    </row>
    <row r="76" spans="1:11" s="63" customFormat="1" ht="53.4" customHeight="1">
      <c r="A76" s="13" t="s">
        <v>141</v>
      </c>
      <c r="B76" s="40" t="s">
        <v>142</v>
      </c>
      <c r="C76" s="64" t="s">
        <v>71</v>
      </c>
      <c r="D76" s="65" t="s">
        <v>70</v>
      </c>
      <c r="E76" s="39">
        <v>0</v>
      </c>
      <c r="F76" s="61">
        <v>1</v>
      </c>
      <c r="G76" s="69">
        <v>1</v>
      </c>
      <c r="H76" s="61">
        <v>1</v>
      </c>
      <c r="I76" s="61"/>
      <c r="J76" s="61"/>
      <c r="K76" s="75"/>
    </row>
    <row r="77" spans="1:11" s="63" customFormat="1" ht="58.5" customHeight="1">
      <c r="A77" s="13" t="s">
        <v>43</v>
      </c>
      <c r="B77" s="40" t="s">
        <v>35</v>
      </c>
      <c r="C77" s="64" t="s">
        <v>71</v>
      </c>
      <c r="D77" s="65" t="s">
        <v>70</v>
      </c>
      <c r="E77" s="39">
        <v>0</v>
      </c>
      <c r="F77" s="61">
        <v>0</v>
      </c>
      <c r="G77" s="69">
        <v>0</v>
      </c>
      <c r="H77" s="61">
        <v>0</v>
      </c>
      <c r="I77" s="61"/>
      <c r="J77" s="61"/>
      <c r="K77" s="76"/>
    </row>
    <row r="78" spans="1:11" ht="18.75" customHeight="1">
      <c r="A78" s="91" t="s">
        <v>34</v>
      </c>
      <c r="B78" s="91"/>
      <c r="C78" s="14"/>
      <c r="D78" s="14"/>
      <c r="E78" s="39">
        <f t="shared" ref="E78:K78" si="28">E54+E8</f>
        <v>53186.8</v>
      </c>
      <c r="F78" s="39">
        <f t="shared" si="28"/>
        <v>104726.3</v>
      </c>
      <c r="G78" s="39">
        <f t="shared" si="28"/>
        <v>60312.2</v>
      </c>
      <c r="H78" s="39">
        <f t="shared" si="28"/>
        <v>105870.6</v>
      </c>
      <c r="I78" s="39">
        <f t="shared" si="28"/>
        <v>45762.100000000006</v>
      </c>
      <c r="J78" s="39">
        <f t="shared" si="28"/>
        <v>48352.800000000003</v>
      </c>
      <c r="K78" s="39">
        <f t="shared" si="28"/>
        <v>52155.199999999997</v>
      </c>
    </row>
    <row r="79" spans="1:11" ht="24" customHeight="1">
      <c r="A79" s="80" t="s">
        <v>155</v>
      </c>
      <c r="B79" s="81"/>
      <c r="C79" s="77"/>
      <c r="F79" s="84" t="s">
        <v>156</v>
      </c>
      <c r="G79" s="85"/>
    </row>
    <row r="80" spans="1:11" ht="19.5" customHeight="1">
      <c r="A80" s="82" t="s">
        <v>60</v>
      </c>
      <c r="B80" s="83"/>
      <c r="C80" s="79"/>
      <c r="F80" s="86" t="s">
        <v>157</v>
      </c>
      <c r="G80" s="87"/>
    </row>
    <row r="81" spans="1:1" ht="18" customHeight="1">
      <c r="A81" s="27" t="s">
        <v>61</v>
      </c>
    </row>
  </sheetData>
  <mergeCells count="12">
    <mergeCell ref="E5:K5"/>
    <mergeCell ref="H6:H7"/>
    <mergeCell ref="A2:K4"/>
    <mergeCell ref="A5:B5"/>
    <mergeCell ref="D5:D7"/>
    <mergeCell ref="E6:G6"/>
    <mergeCell ref="A79:B79"/>
    <mergeCell ref="A80:B80"/>
    <mergeCell ref="F79:G79"/>
    <mergeCell ref="F80:G80"/>
    <mergeCell ref="I6:K6"/>
    <mergeCell ref="A78:B78"/>
  </mergeCells>
  <pageMargins left="0.11811023622047245" right="0.11811023622047245" top="0.15748031496062992" bottom="0.15748031496062992" header="0.11811023622047245" footer="0.11811023622047245"/>
  <pageSetup paperSize="9" scale="68" orientation="landscape" r:id="rId1"/>
  <rowBreaks count="2" manualBreakCount="2">
    <brk id="21" max="10" man="1"/>
    <brk id="5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2023-10-30T10:35:00Z</dcterms:modified>
</cp:coreProperties>
</file>