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s>
  <definedNames>
    <definedName name="_xlnm.Print_Area" localSheetId="0">Лист1!$A$1:$K$129</definedName>
  </definedNames>
  <calcPr calcId="124519"/>
</workbook>
</file>

<file path=xl/calcChain.xml><?xml version="1.0" encoding="utf-8"?>
<calcChain xmlns="http://schemas.openxmlformats.org/spreadsheetml/2006/main">
  <c r="F34" i="1"/>
  <c r="G34"/>
  <c r="H34"/>
  <c r="I34"/>
  <c r="J34"/>
  <c r="K34"/>
  <c r="E34"/>
  <c r="F10"/>
  <c r="G10"/>
  <c r="H10"/>
  <c r="I10"/>
  <c r="J10"/>
  <c r="K10"/>
  <c r="E10"/>
  <c r="F35"/>
  <c r="G35"/>
  <c r="H35"/>
  <c r="I35"/>
  <c r="J35"/>
  <c r="K35"/>
  <c r="E35"/>
  <c r="F36"/>
  <c r="G36"/>
  <c r="H36"/>
  <c r="I36"/>
  <c r="J36"/>
  <c r="K36"/>
  <c r="E36"/>
  <c r="F42"/>
  <c r="F41" s="1"/>
  <c r="F40" s="1"/>
  <c r="G42"/>
  <c r="H42"/>
  <c r="H41" s="1"/>
  <c r="I42"/>
  <c r="J42"/>
  <c r="J41" s="1"/>
  <c r="K42"/>
  <c r="E42"/>
  <c r="G41"/>
  <c r="I41"/>
  <c r="K41"/>
  <c r="E41"/>
  <c r="F45"/>
  <c r="G45"/>
  <c r="G44" s="1"/>
  <c r="H45"/>
  <c r="I45"/>
  <c r="I44" s="1"/>
  <c r="J45"/>
  <c r="K45"/>
  <c r="K44" s="1"/>
  <c r="E45"/>
  <c r="F44"/>
  <c r="H44"/>
  <c r="J44"/>
  <c r="E44"/>
  <c r="I106"/>
  <c r="H47"/>
  <c r="I47"/>
  <c r="J47"/>
  <c r="K47"/>
  <c r="G47"/>
  <c r="F47"/>
  <c r="F38"/>
  <c r="G38"/>
  <c r="H38"/>
  <c r="I38"/>
  <c r="J38"/>
  <c r="K38"/>
  <c r="E38"/>
  <c r="F31"/>
  <c r="G31"/>
  <c r="H31"/>
  <c r="I31"/>
  <c r="J31"/>
  <c r="K31"/>
  <c r="E31"/>
  <c r="F29"/>
  <c r="F28" s="1"/>
  <c r="G29"/>
  <c r="H29"/>
  <c r="I29"/>
  <c r="J29"/>
  <c r="K29"/>
  <c r="E29"/>
  <c r="E28" s="1"/>
  <c r="E26"/>
  <c r="F26"/>
  <c r="G26"/>
  <c r="H26"/>
  <c r="J26"/>
  <c r="K26"/>
  <c r="I26"/>
  <c r="E17"/>
  <c r="F17"/>
  <c r="G17"/>
  <c r="H17"/>
  <c r="F22"/>
  <c r="G22"/>
  <c r="H22"/>
  <c r="I22"/>
  <c r="J22"/>
  <c r="K22"/>
  <c r="E22"/>
  <c r="H106"/>
  <c r="H82"/>
  <c r="H59"/>
  <c r="H54"/>
  <c r="G82"/>
  <c r="F59"/>
  <c r="G59"/>
  <c r="G106"/>
  <c r="F54"/>
  <c r="G54"/>
  <c r="F106"/>
  <c r="F82"/>
  <c r="J106"/>
  <c r="K106"/>
  <c r="I82"/>
  <c r="E82"/>
  <c r="E59"/>
  <c r="K59"/>
  <c r="J59"/>
  <c r="I59"/>
  <c r="E54"/>
  <c r="E106"/>
  <c r="J82"/>
  <c r="K82"/>
  <c r="E40" l="1"/>
  <c r="E25"/>
  <c r="E9" s="1"/>
  <c r="F33"/>
  <c r="E33"/>
  <c r="J28"/>
  <c r="H28"/>
  <c r="H25" s="1"/>
  <c r="H9" s="1"/>
  <c r="G9"/>
  <c r="F25"/>
  <c r="F9" s="1"/>
  <c r="J25"/>
  <c r="K28"/>
  <c r="K25" s="1"/>
  <c r="I28"/>
  <c r="I25" s="1"/>
  <c r="G28"/>
  <c r="G25" s="1"/>
  <c r="E53"/>
  <c r="F8" l="1"/>
  <c r="E8"/>
  <c r="E52"/>
  <c r="E51"/>
  <c r="H53"/>
  <c r="H51" s="1"/>
  <c r="I54"/>
  <c r="J54"/>
  <c r="K54"/>
  <c r="E126" l="1"/>
  <c r="H52"/>
  <c r="H40"/>
  <c r="K53"/>
  <c r="I53"/>
  <c r="J53"/>
  <c r="K40"/>
  <c r="K33" s="1"/>
  <c r="J40"/>
  <c r="J33" s="1"/>
  <c r="I40"/>
  <c r="I33" s="1"/>
  <c r="K17"/>
  <c r="J17"/>
  <c r="I17"/>
  <c r="K9" l="1"/>
  <c r="K8" s="1"/>
  <c r="J9"/>
  <c r="J8" s="1"/>
  <c r="I9"/>
  <c r="I8" s="1"/>
  <c r="H33"/>
  <c r="H8" s="1"/>
  <c r="H126" s="1"/>
  <c r="J52"/>
  <c r="J51"/>
  <c r="K52"/>
  <c r="K51"/>
  <c r="I52"/>
  <c r="I51"/>
  <c r="I126" l="1"/>
  <c r="J126"/>
  <c r="K126"/>
  <c r="F53"/>
  <c r="F51" s="1"/>
  <c r="G53"/>
  <c r="G51" s="1"/>
  <c r="F52" l="1"/>
  <c r="G40"/>
  <c r="G33" l="1"/>
  <c r="G8" s="1"/>
  <c r="F126"/>
  <c r="G126" l="1"/>
  <c r="G52"/>
</calcChain>
</file>

<file path=xl/sharedStrings.xml><?xml version="1.0" encoding="utf-8"?>
<sst xmlns="http://schemas.openxmlformats.org/spreadsheetml/2006/main" count="428" uniqueCount="248">
  <si>
    <t>1 00 00000 00 0000 000</t>
  </si>
  <si>
    <t>НАЛОГОВЫЕ ДОХОДЫ - всего</t>
  </si>
  <si>
    <t>1 01 02000 01 0000 110</t>
  </si>
  <si>
    <t>Налог на доходы физических лиц - всего</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</si>
  <si>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</si>
  <si>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</si>
  <si>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</si>
  <si>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</si>
  <si>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не являющимися налоговыми резидентами Российской Федерации</t>
  </si>
  <si>
    <t>1 03 02200 01 0000 110</t>
  </si>
  <si>
    <t>Акцизы на нефтепродукты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</si>
  <si>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</si>
  <si>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</si>
  <si>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</si>
  <si>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</si>
  <si>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1 05 00000 00 0000 000</t>
  </si>
  <si>
    <t>НАЛОГИ НА СОВОКУПНЫЙ ДОХОД</t>
  </si>
  <si>
    <t>1 05 03010 01 0000 110</t>
  </si>
  <si>
    <t>Единый сельскохозяйственный налог, взимаемый с налогоплательщиков, выбравших в качестве объекта налогообложения доходы, уменьшенные на величину расходов</t>
  </si>
  <si>
    <t>1 14 00000 00 0000 000</t>
  </si>
  <si>
    <t>Доходы от продажи материальных и нематериальных активов</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</si>
  <si>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</si>
  <si>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</si>
  <si>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1 16 00000 00 0000 000</t>
  </si>
  <si>
    <t>Штрафы, санкции, возмещение ущерба</t>
  </si>
  <si>
    <t>2 00 00000 00 0000 000</t>
  </si>
  <si>
    <t xml:space="preserve">Безвозмездные поступления </t>
  </si>
  <si>
    <t>2 02 00000 00 0000 000</t>
  </si>
  <si>
    <t>БЕЗВОЗМЕЗДНЫЕ ПОСТУПЛЕНИЯ ОТ ДРУГИХ БЮДЖЕТОВ БЮДЖЕТНОЙ СИСТЕМЫ РОССИЙСКОЙ ФЕДЕРАЦИИ</t>
  </si>
  <si>
    <t xml:space="preserve">Дотации бюджетам бюджетной системы Российской Федерации </t>
  </si>
  <si>
    <t xml:space="preserve">Субсидии бюджетам бюджетной системы Российской Федерации </t>
  </si>
  <si>
    <t xml:space="preserve">Субвенции бюджетам бюджетной системы Российской Федерации </t>
  </si>
  <si>
    <t>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t>
  </si>
  <si>
    <t>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t>
  </si>
  <si>
    <t>Субвенция бюджетам муниципальных районов области на исполнение государственных полномочий по расчету и предоставлению дотаций поселениям</t>
  </si>
  <si>
    <t>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 определению перечня должностных лиц, уполномоченных составлять протоколы об административных правонарушениях</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</si>
  <si>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 уплату страховых взносов по обязательному социальному страхованию в государственные внебюджетные фонды Российской Федерации, обеспечение деятельности штатных работников</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</si>
  <si>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</si>
  <si>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</si>
  <si>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</si>
  <si>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компенсацию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</si>
  <si>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t>
  </si>
  <si>
    <t>Субвенции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t>
  </si>
  <si>
    <t>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t>
  </si>
  <si>
    <t xml:space="preserve">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 </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</si>
  <si>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</si>
  <si>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осуществление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</si>
  <si>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Субвенции бюджетам муниципальных районов области на организацию осуществления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</si>
  <si>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 xml:space="preserve">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  </t>
  </si>
  <si>
    <t>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 содержанию и ремонту пустующих жилых помещений, закрепленных за детьми-сиротами и детьми, оставшимися без попечения родителей</t>
  </si>
  <si>
    <t>Иные межбюджетные трансферты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</si>
  <si>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</si>
  <si>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Прочие межбюджетные трансферты, передаваемые бюджетам муниципальных районов </t>
  </si>
  <si>
    <t> ВСЕГО БЮДЖЕТ</t>
  </si>
  <si>
    <t xml:space="preserve">Возврат остатков субсидий, субвенций и иных межбюджетных трансфертов, имеющих целевое назначение, прошлых лет из бюджетов муниципального района </t>
  </si>
  <si>
    <t xml:space="preserve">Субсидии бюджетам муниципальных районов на обеспечение повышения оплаты труда некоторых категорий работников муниципальных учреждений  </t>
  </si>
  <si>
    <t>Субвенция бюджетам муниципальных районов области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t>
  </si>
  <si>
    <t>1 01 02040 01 0000 110</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</si>
  <si>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услуг,страховых выплат по договорам добровольного страхования жизни, заключенным на срок менее 5 лет, в части превышения сумм страховых взносов,увеличенных на сумму, рассчитанную исходя из действующей ставки рефинансирования процентных доходов по вкладам в банках</t>
  </si>
  <si>
    <t>1 05 03020 01 0000 110</t>
  </si>
  <si>
    <t>Единый сельскохозяйственный налог (за налоговые периода, истекшие до 1 января 2011года)</t>
  </si>
  <si>
    <t>Прочие безвозмездные поступления в бюджеты муниципальных районов</t>
  </si>
  <si>
    <t xml:space="preserve">Возврат остатков субсидий  на мероприятия подпрограммы  "Обеспечение жильем молодых семей" федеральной целевой программы "Жилище" на 2015-2020 годы  из бюджетов муниципальных районов </t>
  </si>
  <si>
    <t>2 02 29999 05 0075 150</t>
  </si>
  <si>
    <t>2 02 30000 00 0000 150</t>
  </si>
  <si>
    <t>2 02 30024 05 0001 150</t>
  </si>
  <si>
    <t>2 02 30024 05 0003 150</t>
  </si>
  <si>
    <t>2 02 30024 05 0007 150</t>
  </si>
  <si>
    <t>2 02 30024 05 0008 150</t>
  </si>
  <si>
    <t>2 02 30024 05 0009 150</t>
  </si>
  <si>
    <t>2 02 30024 05 0010 150</t>
  </si>
  <si>
    <t>2 02 30024 05 0011 150</t>
  </si>
  <si>
    <t>2 02 30024 05 0012 150</t>
  </si>
  <si>
    <t>2 02 30024 05 0014 150</t>
  </si>
  <si>
    <t>2 02 30024 05 0015 150</t>
  </si>
  <si>
    <t>2 02 30024 05 0016 150</t>
  </si>
  <si>
    <t>2 02 30024 05 0027 150</t>
  </si>
  <si>
    <t>2 02 30024 05 0028 150</t>
  </si>
  <si>
    <t>2 02 30024 05 0029 150</t>
  </si>
  <si>
    <t>2 02 30024 05 0033 150</t>
  </si>
  <si>
    <t>2 02 30024 05 0034 150</t>
  </si>
  <si>
    <t>2 02 30024 05 0037 150</t>
  </si>
  <si>
    <t>2 02 30024 05 0038 150</t>
  </si>
  <si>
    <t>2 02 30024 05 0039 150</t>
  </si>
  <si>
    <t>2 02 35120 05 0000  150</t>
  </si>
  <si>
    <t>2 02 40000 00 0000 150</t>
  </si>
  <si>
    <t>2 02 40014 05 0000 150</t>
  </si>
  <si>
    <t>2 02 49999 05 0000 150</t>
  </si>
  <si>
    <t>2 19 60010 05 0000 150</t>
  </si>
  <si>
    <t>2 19 25020 05 0000 150</t>
  </si>
  <si>
    <t>2 07 05030 05 0000 150</t>
  </si>
  <si>
    <t>2 02 29999 05 0078 150</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</si>
  <si>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t>
  </si>
  <si>
    <t>2 02 29999 05 0077 150</t>
  </si>
  <si>
    <t>Субсидии бюджетам муниципальных районов на погашение просроченной кредиторской задолженности местных бюджетов, образовавшейся по состоянию на 1 января 2018 года</t>
  </si>
  <si>
    <t>2 02 10000 00 0000 150</t>
  </si>
  <si>
    <t>2 02 20000 00 0000 150</t>
  </si>
  <si>
    <t>Субсидии бюджетам муниципальных районов на обеспечение капитального ремонта и ремонта автомобильных дорог общего пользования местного значения за счет средств областного дорожного фонда</t>
  </si>
  <si>
    <t>2 02 15000 00 0000 150</t>
  </si>
  <si>
    <t>Дотации бюджетам муниципальных районов</t>
  </si>
  <si>
    <t>1 03 02231 01 0000 110</t>
  </si>
  <si>
    <t>1 03 02241 01 0000 110</t>
  </si>
  <si>
    <t>1 03 02251 01 0000 110</t>
  </si>
  <si>
    <t>1 03 02261 01 0000 110</t>
  </si>
  <si>
    <t>Код классификации доходов бюджетов</t>
  </si>
  <si>
    <t xml:space="preserve">Наименование </t>
  </si>
  <si>
    <t xml:space="preserve">Код </t>
  </si>
  <si>
    <t>Наименование главного администратора доходов бюджета</t>
  </si>
  <si>
    <t>Текущий финансовый год</t>
  </si>
  <si>
    <t>Оценка исполнения (текущий финансовый год)</t>
  </si>
  <si>
    <t>Прогноз доходов бюджета</t>
  </si>
  <si>
    <t>Объем доходов бюджета</t>
  </si>
  <si>
    <t xml:space="preserve">Исполнитель </t>
  </si>
  <si>
    <t>"    "                     20   г.</t>
  </si>
  <si>
    <t>С.В.Тихонова</t>
  </si>
  <si>
    <t>В.В.Богомазова</t>
  </si>
  <si>
    <t>код</t>
  </si>
  <si>
    <t>ДОХОДЫ, тыс.рублей</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</si>
  <si>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t>
    </r>
    <r>
      <rPr>
        <vertAlign val="superscript"/>
        <sz val="10"/>
        <color theme="1"/>
        <rFont val="Times New Roman"/>
        <family val="1"/>
        <charset val="204"/>
      </rPr>
      <t>1</t>
    </r>
    <r>
      <rPr>
        <sz val="10"/>
        <color theme="1"/>
        <rFont val="Times New Roman"/>
        <family val="1"/>
        <charset val="204"/>
      </rPr>
      <t xml:space="preserve"> и 228 Налогового кодекса Российской Федерации</t>
    </r>
  </si>
  <si>
    <t>1 17 00000 00 0000 000</t>
  </si>
  <si>
    <t>Прочие неналоговые доходы</t>
  </si>
  <si>
    <t>2 02 25097 05 0000 150</t>
  </si>
  <si>
    <t>2 02 25169 05 0000 150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</si>
  <si>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</si>
  <si>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</si>
  <si>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</si>
  <si>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</si>
  <si>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муниципальных районов на поддержку отрасли культуры</t>
  </si>
  <si>
    <t>2 02 29999 05 0086 150</t>
  </si>
  <si>
    <t>2 02 29999 05 0087 150</t>
  </si>
  <si>
    <t>Субсидии бюджетам муниципальных районов области на проведение капитального и текущего ремонтов муниципальных образовательных организаций</t>
  </si>
  <si>
    <t>2 02 49999 05 0013 150</t>
  </si>
  <si>
    <t>Межбюджетные трансферты,передаваемые бюджетам муниципальных районов по решению вопросов местного значения</t>
  </si>
  <si>
    <t>2 02 49999 05 0026 150</t>
  </si>
  <si>
    <t>Межбюджетные трансферты, передаваемые  бюджетам муниципальных районов области на содействие в уточнении сведений о границах населенных пунктов</t>
  </si>
  <si>
    <t xml:space="preserve">ФНС </t>
  </si>
  <si>
    <t>Администрация Краснокутского муниципального района</t>
  </si>
  <si>
    <t>О63</t>
  </si>
  <si>
    <t>О62</t>
  </si>
  <si>
    <t>Федеральное казначейство</t>
  </si>
  <si>
    <t>2 02 15 001 05 0000 150</t>
  </si>
  <si>
    <t>Дотации бюджетам муниципальных районов на выравнивание бюджетной обеспеченности из бюджета субъекта Российской Федерации</t>
  </si>
  <si>
    <t>2 02 25210 05 0000 150</t>
  </si>
  <si>
    <t>Субсидии бюджетам муниципальных районов области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</si>
  <si>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Субвенции бюджетам муниципальных районов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животных без владельцев</t>
  </si>
  <si>
    <t>2 02 29999 05 0063 150</t>
  </si>
  <si>
    <t>на 2023г  (плановый период)</t>
  </si>
  <si>
    <t>2 02 30024 05 0043  150</t>
  </si>
  <si>
    <t>Субвенция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t>
  </si>
  <si>
    <t>ДОХОДЫ ОТ ИСПОЛЬЗОВАНИЯ ИМУЩЕСТВА, НАХОДЯЩЕГОСЯ В ГОСУДАРСТВЕННОЙ И МУНИЦИПАЛЬНОЙ СОБСТВЕННОСТИ</t>
  </si>
  <si>
    <t xml:space="preserve">Субсидии бюджетам муниципальных районов области навыравнивание возможностей местных бюджетов по обеспечению образовательной деятельности муниципальных общеобразовательных учреждений </t>
  </si>
  <si>
    <t>2 02 25304 05 0000 150</t>
  </si>
  <si>
    <t>Субсидии бюджетам муниципальных районов области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</si>
  <si>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области на обеспечение капитального ремонта и ремонта автомобильных дорог общего пользования местного значения муниципальных районов области за счет средств областного дорожного фонда.</t>
  </si>
  <si>
    <t>202 29999 05 0099 150</t>
  </si>
  <si>
    <t>Субсидии бюджетам муниципальных районов области на обеспечение жильем молодых семей.</t>
  </si>
  <si>
    <t xml:space="preserve">202 29999 05 0101 150 </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</si>
  <si>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</si>
  <si>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202 35303 05 0000 150</t>
  </si>
  <si>
    <t>2 02 29999 05 0107 150</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</si>
  <si>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</si>
  <si>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Субсидии бюджетам муниципальных районов области на обеспечение условий для созданияцентров образования цифрового и гуманитарного профилей</t>
  </si>
  <si>
    <t>2 02 29999 05 0108 150</t>
  </si>
  <si>
    <t>2 02 29999 05 0111 150</t>
  </si>
  <si>
    <t>Субсидии бюджетам муниципальных районов на обеспечение условий для функционирования центров образования естественно-научной и технологической направленностей в общеобразовательных организациях</t>
  </si>
  <si>
    <t xml:space="preserve">Субсидии бюджетам муниципальных районов области на обеспечение условий для функционирования центров цифровой образовательной среды в общеобразовательных организациях </t>
  </si>
  <si>
    <t>Первоначальный план 2021г</t>
  </si>
  <si>
    <t>Уточненный план по состоянию на          01.11.2021г</t>
  </si>
  <si>
    <t>Кассовые поступления по состоянию на          01.11.2021г</t>
  </si>
  <si>
    <t>на 2022г  (очередной финансовый год)</t>
  </si>
  <si>
    <t>на 2024г  (плановый период)</t>
  </si>
  <si>
    <t>Комитет  финансов  Администрация Краснокутского муниципального района</t>
  </si>
  <si>
    <t>2 02 49999 05 0047 150</t>
  </si>
  <si>
    <t>Межбюджетные трансферты, передаваемые бюджетам муниципальных районов, области, на оснащение и укрепление мутериально- технической базы образовательных организаций( за счет бюджета г. Москвы)</t>
  </si>
  <si>
    <t>2 02 19 999 05 0000 150</t>
  </si>
  <si>
    <t>2 02 35469 05 0000 150</t>
  </si>
  <si>
    <t>Субвенции бюджетам муниципальных районов на проведение Всероссийской переписи населения 2020 года</t>
  </si>
  <si>
    <t>2 02 49 999 05 0044 150</t>
  </si>
  <si>
    <t>Межбюджетные трансферты,передаваемые бюджетам муниципальных районов области на благоустройство территорий общеобразовательных  учреждений.</t>
  </si>
  <si>
    <t xml:space="preserve">2 02 49999 05 0054 150 </t>
  </si>
  <si>
    <t>Межбюджетные трансферты, передаваемые бюджетам муниципальных районолв области на достижениме надлежащего уровня оплаты труда в органах местного самоуправления.</t>
  </si>
  <si>
    <t>2 02 49 999 05 0060 150</t>
  </si>
  <si>
    <t>Межбюджетные трансферты,передаваемые бюджетам муниципальных районов области на осуществление мероприятий с целью оформления прав собственности на бесхозяйные объекты газораспределения</t>
  </si>
  <si>
    <t xml:space="preserve">2 07 05010 05 0000 150 </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</si>
  <si>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</si>
  <si>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Прочие дотации</t>
  </si>
  <si>
    <t>2 07 050 00 00 0000 150</t>
  </si>
  <si>
    <t>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</si>
  <si>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</si>
  <si>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</si>
  <si>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Р Е Е С Т Р
источников доходов бюджета муниципального образования город Красный Кут на 
на 2022 год и на плановый период 2023 и 2024 годов
</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</si>
  <si>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</si>
  <si>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</si>
  <si>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t>
  </si>
  <si>
    <t>Земельный налог с организаций</t>
  </si>
  <si>
    <t>Земельный налог с организаций, обладающих земельным участком, 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</si>
  <si>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</si>
  <si>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</si>
  <si>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</si>
  <si>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Неналоговые доходы</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</si>
  <si>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</si>
  <si>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</si>
  <si>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</si>
  <si>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000 1 11 05035 13 0000 120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</si>
  <si>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</si>
  <si>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</si>
  <si>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</si>
  <si>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</si>
  <si>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</si>
  <si>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НАЛОГИ НА ИМУЩЕСТВО</t>
  </si>
  <si>
    <t xml:space="preserve"> 2 02 25555 13 0000 150</t>
  </si>
  <si>
    <t>Субсидии бюджетам городских поселений области на поддержку муниципальных программ формирования современной городской среды.</t>
  </si>
  <si>
    <t>2 02 25243 13 0000 150</t>
  </si>
  <si>
    <t>2 02 16 001 13 0000 150</t>
  </si>
  <si>
    <t>Дотация бюджетам  городских поселений на выравнивание бюджетной обеспеченности</t>
  </si>
  <si>
    <t>2 02 49999 13 0000 150</t>
  </si>
  <si>
    <t xml:space="preserve"> Прочие  межбюджетные трансферты , передаваемые бюджетам городских поселений.</t>
  </si>
  <si>
    <t>1 16 070 90 13 0000 140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</si>
  <si>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</si>
  <si>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2 02 49999 13 0006 150</t>
  </si>
  <si>
    <t>Иные межбюджетные трансферты бюджетам городских поселений за счет резервного фонда Правительства  области.</t>
  </si>
  <si>
    <t>2 02 49999  13 0032 150</t>
  </si>
  <si>
    <t xml:space="preserve">Межбюджетные трансферты, передаваемые бюджетам городских поселений области на реализацию мероприятий по благоустройству территорий </t>
  </si>
  <si>
    <t>2 02 25299 13  0000 150</t>
  </si>
  <si>
    <t>2 02 45424 13 0000 150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</si>
  <si>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</si>
  <si>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Межбюджетные трансферты, передаваемые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</si>
  <si>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 1 06 00000 00 0000 000</t>
  </si>
  <si>
    <t xml:space="preserve"> 1 06 01000 00 0000 110</t>
  </si>
  <si>
    <t xml:space="preserve"> 1 06 01030 13 0000 110</t>
  </si>
  <si>
    <t>1 06 06000 00 0000 110</t>
  </si>
  <si>
    <t xml:space="preserve"> 1 06 06030 00 0000 110</t>
  </si>
  <si>
    <t xml:space="preserve"> 1 06 06033 13 0000 110</t>
  </si>
  <si>
    <t>1 06 06040 00 0000 110</t>
  </si>
  <si>
    <t xml:space="preserve"> 1 06 06043 13 0000 110</t>
  </si>
  <si>
    <t xml:space="preserve"> 1 11 00000 00 0000 000</t>
  </si>
  <si>
    <t xml:space="preserve"> 1 11 05000 00 0000 120</t>
  </si>
  <si>
    <t xml:space="preserve"> 1 11 05010 00 0000 120</t>
  </si>
  <si>
    <t xml:space="preserve"> 1 11 05013 13 0000 120</t>
  </si>
  <si>
    <t xml:space="preserve"> 1 11 05030 00 0000 120</t>
  </si>
  <si>
    <t>1 14 02000 00 0000 000</t>
  </si>
  <si>
    <t xml:space="preserve"> 1 14 02050 13 0000 410</t>
  </si>
  <si>
    <t>1 14 02053 13 0000 410</t>
  </si>
  <si>
    <t xml:space="preserve"> 1 14 06000 00 0000 430</t>
  </si>
  <si>
    <t>1 14 06010 00 0000 430</t>
  </si>
  <si>
    <t>1 14 06013 13 0000 430</t>
  </si>
  <si>
    <t>Председатель комитета финансов</t>
  </si>
  <si>
    <t>Субсидии бюджетам  поселений области на реализацию мероприятий по строительству и реконструкции (модернизации) объектов питьевого водоснабжения</t>
  </si>
</sst>
</file>

<file path=xl/styles.xml><?xml version="1.0" encoding="utf-8"?>
<styleSheet xmlns="http://schemas.openxmlformats.org/spreadsheetml/2006/main">
  <numFmts count="1">
    <numFmt numFmtId="164" formatCode="0.0"/>
  </numFmts>
  <fonts count="32">
    <font>
      <sz val="11"/>
      <color theme="1"/>
      <name val="Calibri"/>
      <family val="2"/>
      <charset val="204"/>
      <scheme val="minor"/>
    </font>
    <font>
      <b/>
      <sz val="11"/>
      <color theme="1"/>
      <name val="Calibri"/>
      <family val="2"/>
      <charset val="204"/>
      <scheme val="minor"/>
    </font>
    <font>
      <b/>
      <sz val="12"/>
      <color theme="1"/>
      <name val="Times New Roman"/>
      <family val="1"/>
      <charset val="204"/>
    </font>
    <font>
      <b/>
      <sz val="14"/>
      <color rgb="FF000000"/>
      <name val="Calibri"/>
      <family val="2"/>
      <charset val="204"/>
      <scheme val="minor"/>
    </font>
    <font>
      <b/>
      <sz val="11"/>
      <color rgb="FF000000"/>
      <name val="Calibri"/>
      <family val="2"/>
      <charset val="204"/>
      <scheme val="minor"/>
    </font>
    <font>
      <sz val="11"/>
      <color rgb="FF000000"/>
      <name val="Calibri"/>
      <family val="2"/>
      <charset val="204"/>
      <scheme val="minor"/>
    </font>
    <font>
      <b/>
      <sz val="10"/>
      <color theme="1"/>
      <name val="Calibri"/>
      <family val="2"/>
      <charset val="204"/>
      <scheme val="minor"/>
    </font>
    <font>
      <b/>
      <sz val="12"/>
      <color rgb="FF000000"/>
      <name val="Calibri"/>
      <family val="2"/>
      <charset val="204"/>
      <scheme val="minor"/>
    </font>
    <font>
      <sz val="11"/>
      <name val="Calibri"/>
      <family val="2"/>
      <charset val="204"/>
      <scheme val="minor"/>
    </font>
    <font>
      <b/>
      <sz val="12"/>
      <color rgb="FF000000"/>
      <name val="Times New Roman"/>
      <family val="1"/>
      <charset val="204"/>
    </font>
    <font>
      <b/>
      <sz val="11"/>
      <color rgb="FF000000"/>
      <name val="Times New Roman"/>
      <family val="1"/>
      <charset val="204"/>
    </font>
    <font>
      <b/>
      <sz val="10"/>
      <color rgb="FF000000"/>
      <name val="Times New Roman"/>
      <family val="1"/>
      <charset val="204"/>
    </font>
    <font>
      <sz val="10"/>
      <color theme="1"/>
      <name val="Calibri"/>
      <family val="2"/>
      <charset val="204"/>
      <scheme val="minor"/>
    </font>
    <font>
      <sz val="11"/>
      <color theme="1"/>
      <name val="Times New Roman"/>
      <family val="1"/>
      <charset val="204"/>
    </font>
    <font>
      <sz val="10"/>
      <color theme="1"/>
      <name val="Times New Roman"/>
      <family val="1"/>
      <charset val="204"/>
    </font>
    <font>
      <b/>
      <sz val="9"/>
      <color theme="1"/>
      <name val="Times New Roman"/>
      <family val="1"/>
      <charset val="204"/>
    </font>
    <font>
      <sz val="12"/>
      <color theme="1"/>
      <name val="Calibri"/>
      <family val="2"/>
      <charset val="204"/>
      <scheme val="minor"/>
    </font>
    <font>
      <b/>
      <sz val="11"/>
      <color theme="1"/>
      <name val="Times New Roman"/>
      <family val="1"/>
      <charset val="204"/>
    </font>
    <font>
      <b/>
      <sz val="10"/>
      <color theme="1"/>
      <name val="Times New Roman"/>
      <family val="1"/>
      <charset val="204"/>
    </font>
    <font>
      <sz val="10"/>
      <color rgb="FF000000"/>
      <name val="Times New Roman"/>
      <family val="1"/>
      <charset val="204"/>
    </font>
    <font>
      <vertAlign val="superscript"/>
      <sz val="10"/>
      <color theme="1"/>
      <name val="Times New Roman"/>
      <family val="1"/>
      <charset val="204"/>
    </font>
    <font>
      <sz val="10"/>
      <name val="Times New Roman"/>
      <family val="1"/>
      <charset val="204"/>
    </font>
    <font>
      <sz val="8"/>
      <color theme="1"/>
      <name val="Times New Roman"/>
      <family val="1"/>
      <charset val="204"/>
    </font>
    <font>
      <sz val="9"/>
      <color theme="1"/>
      <name val="Times New Roman"/>
      <family val="1"/>
      <charset val="204"/>
    </font>
    <font>
      <b/>
      <sz val="12"/>
      <color theme="1"/>
      <name val="Calibri"/>
      <family val="2"/>
      <charset val="204"/>
      <scheme val="minor"/>
    </font>
    <font>
      <sz val="10"/>
      <name val="Arial"/>
      <family val="2"/>
      <charset val="204"/>
    </font>
    <font>
      <b/>
      <sz val="10"/>
      <name val="Times New Roman"/>
      <family val="1"/>
      <charset val="204"/>
    </font>
    <font>
      <b/>
      <sz val="8"/>
      <color theme="1"/>
      <name val="Times New Roman"/>
      <family val="1"/>
      <charset val="204"/>
    </font>
    <font>
      <sz val="10"/>
      <color indexed="8"/>
      <name val="Times New Roman"/>
      <family val="1"/>
      <charset val="204"/>
    </font>
    <font>
      <i/>
      <sz val="10"/>
      <color theme="1"/>
      <name val="Times New Roman"/>
      <family val="1"/>
      <charset val="204"/>
    </font>
    <font>
      <b/>
      <sz val="11"/>
      <name val="Calibri"/>
      <family val="2"/>
      <charset val="204"/>
      <scheme val="minor"/>
    </font>
    <font>
      <i/>
      <sz val="11"/>
      <color rgb="FF000000"/>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s>
  <cellStyleXfs count="2">
    <xf numFmtId="0" fontId="0" fillId="0" borderId="0"/>
    <xf numFmtId="0" fontId="25" fillId="0" borderId="0"/>
  </cellStyleXfs>
  <cellXfs count="134">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5" fillId="0" borderId="1" xfId="0" applyFont="1" applyBorder="1" applyAlignment="1">
      <alignment vertical="top" wrapText="1"/>
    </xf>
    <xf numFmtId="0" fontId="4" fillId="0" borderId="1" xfId="0" applyFont="1" applyBorder="1" applyAlignment="1">
      <alignment horizontal="center" vertical="center" wrapText="1"/>
    </xf>
    <xf numFmtId="0" fontId="1" fillId="0" borderId="1" xfId="0" applyFont="1" applyBorder="1" applyAlignment="1">
      <alignment horizontal="justify" vertical="top"/>
    </xf>
    <xf numFmtId="0" fontId="6" fillId="0" borderId="1" xfId="0" applyFont="1" applyBorder="1" applyAlignment="1">
      <alignment horizontal="justify" vertical="top"/>
    </xf>
    <xf numFmtId="0" fontId="4" fillId="0" borderId="1" xfId="0" applyFont="1" applyBorder="1" applyAlignment="1">
      <alignment horizontal="justify" vertical="top"/>
    </xf>
    <xf numFmtId="0" fontId="7" fillId="0" borderId="1" xfId="0" applyFont="1" applyBorder="1" applyAlignment="1">
      <alignment horizontal="justify" vertical="top"/>
    </xf>
    <xf numFmtId="0" fontId="4" fillId="0" borderId="1" xfId="0" applyFont="1" applyBorder="1" applyAlignment="1">
      <alignment horizontal="justify"/>
    </xf>
    <xf numFmtId="0" fontId="2" fillId="0" borderId="0" xfId="0" applyFont="1" applyAlignment="1">
      <alignment horizontal="right" vertical="top" wrapText="1"/>
    </xf>
    <xf numFmtId="0" fontId="1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0" fillId="0" borderId="0" xfId="0" applyBorder="1" applyAlignment="1">
      <alignment vertical="center" wrapText="1"/>
    </xf>
    <xf numFmtId="0" fontId="0" fillId="0" borderId="0" xfId="0" applyAlignment="1">
      <alignment vertical="top" wrapText="1"/>
    </xf>
    <xf numFmtId="16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xf numFmtId="164" fontId="4" fillId="0" borderId="1" xfId="0" applyNumberFormat="1" applyFont="1" applyBorder="1" applyAlignment="1">
      <alignment horizontal="center" vertical="center" wrapText="1"/>
    </xf>
    <xf numFmtId="164" fontId="1" fillId="0" borderId="1" xfId="0" applyNumberFormat="1" applyFont="1" applyBorder="1" applyAlignment="1">
      <alignment horizontal="center"/>
    </xf>
    <xf numFmtId="164" fontId="8" fillId="0"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164" fontId="5" fillId="0" borderId="1" xfId="0" applyNumberFormat="1" applyFont="1" applyFill="1" applyBorder="1" applyAlignment="1">
      <alignment horizontal="center" vertical="center" wrapText="1"/>
    </xf>
    <xf numFmtId="0" fontId="11" fillId="0" borderId="1" xfId="0" applyFont="1" applyFill="1" applyBorder="1" applyAlignment="1">
      <alignment horizontal="justify"/>
    </xf>
    <xf numFmtId="0" fontId="13" fillId="0" borderId="1" xfId="0" applyFont="1" applyBorder="1" applyAlignment="1">
      <alignment horizontal="center" vertical="center"/>
    </xf>
    <xf numFmtId="0" fontId="19" fillId="0" borderId="1" xfId="0" applyFont="1" applyFill="1" applyBorder="1" applyAlignment="1">
      <alignment horizontal="justify"/>
    </xf>
    <xf numFmtId="0" fontId="19" fillId="0" borderId="1" xfId="0" applyFont="1" applyFill="1" applyBorder="1" applyAlignment="1">
      <alignment horizontal="justify" vertical="top"/>
    </xf>
    <xf numFmtId="164" fontId="4" fillId="0" borderId="5" xfId="0" applyNumberFormat="1" applyFont="1" applyBorder="1" applyAlignment="1">
      <alignment horizontal="center" vertical="center" wrapText="1"/>
    </xf>
    <xf numFmtId="0" fontId="0" fillId="0" borderId="1" xfId="0" applyBorder="1"/>
    <xf numFmtId="0" fontId="14" fillId="0" borderId="1" xfId="0" applyFont="1" applyFill="1" applyBorder="1" applyAlignment="1">
      <alignment horizontal="justify" vertical="top"/>
    </xf>
    <xf numFmtId="0" fontId="19" fillId="0" borderId="1" xfId="0" applyFont="1" applyFill="1" applyBorder="1" applyAlignment="1">
      <alignment vertical="top" wrapText="1"/>
    </xf>
    <xf numFmtId="2" fontId="5" fillId="0" borderId="1" xfId="0" applyNumberFormat="1" applyFont="1" applyBorder="1" applyAlignment="1">
      <alignment horizontal="center" vertical="center"/>
    </xf>
    <xf numFmtId="0" fontId="0" fillId="0" borderId="1" xfId="0" applyBorder="1" applyAlignment="1">
      <alignment horizontal="center" vertical="center"/>
    </xf>
    <xf numFmtId="0" fontId="23" fillId="0" borderId="1" xfId="0" applyFont="1" applyBorder="1" applyAlignment="1">
      <alignment horizontal="justify" vertical="top"/>
    </xf>
    <xf numFmtId="0" fontId="23" fillId="0" borderId="1" xfId="0" applyFont="1" applyBorder="1" applyAlignment="1">
      <alignment horizontal="center" vertical="center"/>
    </xf>
    <xf numFmtId="0" fontId="22" fillId="0" borderId="1" xfId="0" applyFont="1" applyBorder="1" applyAlignment="1">
      <alignment horizontal="left" vertical="top" wrapText="1"/>
    </xf>
    <xf numFmtId="0" fontId="23" fillId="0" borderId="1" xfId="0" applyFont="1" applyBorder="1" applyAlignment="1">
      <alignment horizontal="justify" vertical="center"/>
    </xf>
    <xf numFmtId="0" fontId="0" fillId="0" borderId="0" xfId="0" applyAlignment="1">
      <alignment wrapText="1"/>
    </xf>
    <xf numFmtId="0" fontId="14" fillId="0" borderId="1" xfId="0" applyFont="1" applyFill="1" applyBorder="1" applyAlignment="1">
      <alignment horizontal="left" vertical="top" wrapText="1"/>
    </xf>
    <xf numFmtId="0" fontId="14" fillId="0" borderId="6" xfId="0" applyFont="1" applyFill="1" applyBorder="1" applyAlignment="1">
      <alignment horizontal="justify" vertical="top" wrapText="1"/>
    </xf>
    <xf numFmtId="0" fontId="14" fillId="0" borderId="0" xfId="0" applyFont="1" applyFill="1" applyAlignment="1">
      <alignment vertical="top" wrapText="1"/>
    </xf>
    <xf numFmtId="0" fontId="14" fillId="0" borderId="5" xfId="0" applyFont="1" applyFill="1" applyBorder="1" applyAlignment="1">
      <alignment horizontal="justify" vertical="top"/>
    </xf>
    <xf numFmtId="0" fontId="23" fillId="0" borderId="5" xfId="0" applyFont="1" applyBorder="1" applyAlignment="1">
      <alignment horizontal="center" vertical="center"/>
    </xf>
    <xf numFmtId="164" fontId="5" fillId="0" borderId="5" xfId="0" applyNumberFormat="1" applyFont="1" applyBorder="1" applyAlignment="1">
      <alignment horizontal="center" vertical="center" wrapText="1"/>
    </xf>
    <xf numFmtId="0" fontId="0" fillId="0" borderId="5" xfId="0" applyBorder="1" applyAlignment="1">
      <alignment horizontal="center" vertical="center"/>
    </xf>
    <xf numFmtId="0" fontId="0" fillId="0" borderId="5" xfId="0" applyBorder="1"/>
    <xf numFmtId="164" fontId="0" fillId="0" borderId="5" xfId="0" applyNumberFormat="1" applyBorder="1"/>
    <xf numFmtId="164" fontId="0" fillId="0" borderId="1" xfId="0" applyNumberFormat="1" applyBorder="1" applyAlignment="1">
      <alignment vertical="center"/>
    </xf>
    <xf numFmtId="0" fontId="14" fillId="0" borderId="1" xfId="0" applyFont="1" applyFill="1" applyBorder="1" applyAlignment="1">
      <alignment vertical="top" wrapText="1"/>
    </xf>
    <xf numFmtId="0" fontId="21" fillId="0" borderId="12" xfId="0" applyNumberFormat="1" applyFont="1" applyFill="1" applyBorder="1" applyAlignment="1" applyProtection="1">
      <alignment horizontal="left" vertical="top" wrapText="1"/>
      <protection hidden="1"/>
    </xf>
    <xf numFmtId="4" fontId="21" fillId="0" borderId="1" xfId="0" applyNumberFormat="1" applyFont="1" applyFill="1" applyBorder="1" applyAlignment="1">
      <alignment vertical="center" wrapText="1"/>
    </xf>
    <xf numFmtId="0" fontId="0" fillId="0" borderId="1" xfId="0" applyBorder="1" applyAlignment="1">
      <alignment vertical="center"/>
    </xf>
    <xf numFmtId="0" fontId="14" fillId="0" borderId="0" xfId="0" applyFont="1" applyFill="1" applyAlignment="1">
      <alignment horizontal="justify" vertical="top" wrapText="1"/>
    </xf>
    <xf numFmtId="164" fontId="0" fillId="0" borderId="1" xfId="0" applyNumberFormat="1" applyFill="1" applyBorder="1" applyAlignment="1">
      <alignment horizontal="center" vertical="center"/>
    </xf>
    <xf numFmtId="164" fontId="1" fillId="0" borderId="1" xfId="0" applyNumberFormat="1" applyFont="1" applyBorder="1" applyAlignment="1">
      <alignment horizontal="center" vertical="center"/>
    </xf>
    <xf numFmtId="0" fontId="26" fillId="0" borderId="12" xfId="0" applyNumberFormat="1" applyFont="1" applyFill="1" applyBorder="1" applyAlignment="1" applyProtection="1">
      <alignment horizontal="left" vertical="top" wrapText="1"/>
      <protection hidden="1"/>
    </xf>
    <xf numFmtId="0" fontId="4" fillId="0" borderId="1" xfId="0" applyFont="1" applyBorder="1" applyAlignment="1">
      <alignment vertical="top" wrapText="1"/>
    </xf>
    <xf numFmtId="0" fontId="27" fillId="0" borderId="1" xfId="0" applyFont="1" applyBorder="1" applyAlignment="1">
      <alignment horizontal="left" vertical="top" wrapText="1"/>
    </xf>
    <xf numFmtId="3" fontId="14" fillId="0" borderId="1" xfId="0" applyNumberFormat="1" applyFont="1" applyFill="1" applyBorder="1" applyAlignment="1">
      <alignment vertical="top" wrapText="1"/>
    </xf>
    <xf numFmtId="0" fontId="14" fillId="0" borderId="6" xfId="0" applyFont="1" applyFill="1" applyBorder="1" applyAlignment="1">
      <alignment vertical="center"/>
    </xf>
    <xf numFmtId="49" fontId="28" fillId="0" borderId="1" xfId="1" applyNumberFormat="1" applyFont="1" applyFill="1" applyBorder="1" applyAlignment="1">
      <alignment vertical="center" wrapText="1"/>
    </xf>
    <xf numFmtId="0" fontId="19" fillId="0" borderId="1" xfId="0" applyFont="1" applyFill="1" applyBorder="1" applyAlignment="1">
      <alignment horizontal="center" vertical="top"/>
    </xf>
    <xf numFmtId="0" fontId="14" fillId="0" borderId="1" xfId="0" applyNumberFormat="1" applyFont="1" applyFill="1" applyBorder="1" applyAlignment="1">
      <alignment horizontal="center" vertical="center"/>
    </xf>
    <xf numFmtId="4" fontId="14" fillId="0" borderId="1" xfId="0" applyNumberFormat="1" applyFont="1" applyFill="1" applyBorder="1" applyAlignment="1">
      <alignment vertical="center" wrapText="1"/>
    </xf>
    <xf numFmtId="0" fontId="18" fillId="0" borderId="1" xfId="0" applyNumberFormat="1" applyFont="1" applyFill="1" applyBorder="1" applyAlignment="1">
      <alignment horizontal="center" vertical="center"/>
    </xf>
    <xf numFmtId="4" fontId="18" fillId="0" borderId="1" xfId="0" applyNumberFormat="1" applyFont="1" applyFill="1" applyBorder="1" applyAlignment="1">
      <alignment vertical="center" wrapText="1"/>
    </xf>
    <xf numFmtId="0" fontId="18" fillId="0" borderId="0" xfId="0" applyFont="1" applyFill="1" applyAlignment="1">
      <alignment horizontal="right"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top"/>
    </xf>
    <xf numFmtId="0" fontId="10" fillId="0" borderId="1" xfId="0" applyFont="1" applyFill="1" applyBorder="1" applyAlignment="1">
      <alignment horizontal="justify"/>
    </xf>
    <xf numFmtId="0" fontId="14" fillId="0" borderId="1" xfId="0" applyFont="1" applyFill="1" applyBorder="1" applyAlignment="1">
      <alignment vertical="top"/>
    </xf>
    <xf numFmtId="0" fontId="10" fillId="0" borderId="1" xfId="0" applyFont="1" applyFill="1" applyBorder="1" applyAlignment="1">
      <alignment horizontal="justify" vertical="top"/>
    </xf>
    <xf numFmtId="0" fontId="14" fillId="0" borderId="1" xfId="0" applyFont="1" applyFill="1" applyBorder="1" applyAlignment="1">
      <alignment horizontal="center" vertical="top"/>
    </xf>
    <xf numFmtId="0" fontId="18" fillId="0" borderId="1" xfId="0" applyFont="1" applyFill="1" applyBorder="1" applyAlignment="1">
      <alignment horizontal="center" vertical="top"/>
    </xf>
    <xf numFmtId="0" fontId="17" fillId="0" borderId="1" xfId="0" applyFont="1" applyFill="1" applyBorder="1" applyAlignment="1">
      <alignment horizontal="justify" vertical="top"/>
    </xf>
    <xf numFmtId="0" fontId="14" fillId="0" borderId="1" xfId="0" applyFont="1" applyFill="1" applyBorder="1" applyAlignment="1">
      <alignment horizontal="justify"/>
    </xf>
    <xf numFmtId="0" fontId="1" fillId="0" borderId="1" xfId="0" applyNumberFormat="1" applyFont="1" applyFill="1" applyBorder="1" applyAlignment="1">
      <alignment horizontal="center" vertical="center"/>
    </xf>
    <xf numFmtId="4" fontId="1" fillId="0" borderId="1" xfId="0" applyNumberFormat="1" applyFont="1" applyFill="1" applyBorder="1" applyAlignment="1">
      <alignment vertical="center" wrapText="1"/>
    </xf>
    <xf numFmtId="4" fontId="17" fillId="0" borderId="1" xfId="0" applyNumberFormat="1" applyFont="1" applyFill="1" applyBorder="1" applyAlignment="1">
      <alignment vertical="center" wrapText="1"/>
    </xf>
    <xf numFmtId="0" fontId="11" fillId="0" borderId="5" xfId="0" applyFont="1" applyFill="1" applyBorder="1" applyAlignment="1">
      <alignment horizontal="center" vertical="top"/>
    </xf>
    <xf numFmtId="0" fontId="10" fillId="0" borderId="5" xfId="0" applyFont="1" applyFill="1" applyBorder="1" applyAlignment="1">
      <alignment horizontal="justify" vertical="top"/>
    </xf>
    <xf numFmtId="0" fontId="11" fillId="0" borderId="1" xfId="0" applyFont="1" applyFill="1" applyBorder="1" applyAlignment="1">
      <alignment horizontal="center" vertical="top" wrapText="1"/>
    </xf>
    <xf numFmtId="0" fontId="19" fillId="0" borderId="1" xfId="0" applyFont="1" applyFill="1" applyBorder="1"/>
    <xf numFmtId="0" fontId="18" fillId="0" borderId="1" xfId="0" applyFont="1" applyFill="1" applyBorder="1" applyAlignment="1">
      <alignment horizontal="justify" vertical="top"/>
    </xf>
    <xf numFmtId="0" fontId="11" fillId="0" borderId="1" xfId="0" applyFont="1" applyFill="1" applyBorder="1" applyAlignment="1">
      <alignment horizontal="justify" vertical="top"/>
    </xf>
    <xf numFmtId="0" fontId="14" fillId="0" borderId="5" xfId="0" applyFont="1" applyFill="1" applyBorder="1" applyAlignment="1">
      <alignment horizontal="center" vertical="top"/>
    </xf>
    <xf numFmtId="0" fontId="14" fillId="0" borderId="0" xfId="0" applyFont="1" applyFill="1"/>
    <xf numFmtId="0" fontId="19" fillId="0" borderId="1" xfId="0" applyFont="1" applyFill="1" applyBorder="1" applyAlignment="1">
      <alignment horizontal="justify" vertical="top" wrapText="1"/>
    </xf>
    <xf numFmtId="0" fontId="19" fillId="0" borderId="1" xfId="0" applyFont="1" applyFill="1" applyBorder="1" applyAlignment="1">
      <alignment horizontal="justify" wrapText="1"/>
    </xf>
    <xf numFmtId="0" fontId="14" fillId="0" borderId="0" xfId="0" applyFont="1" applyFill="1" applyAlignment="1">
      <alignment vertical="top"/>
    </xf>
    <xf numFmtId="4" fontId="13" fillId="0" borderId="1" xfId="0" applyNumberFormat="1" applyFont="1" applyFill="1" applyBorder="1" applyAlignment="1">
      <alignment vertical="center" wrapText="1"/>
    </xf>
    <xf numFmtId="0" fontId="19" fillId="0" borderId="1" xfId="0" applyFont="1" applyFill="1" applyBorder="1" applyAlignment="1">
      <alignment horizontal="center" vertical="top" wrapText="1"/>
    </xf>
    <xf numFmtId="0" fontId="21" fillId="0" borderId="1" xfId="0" applyFont="1" applyFill="1" applyBorder="1" applyAlignment="1">
      <alignment vertical="center" wrapText="1"/>
    </xf>
    <xf numFmtId="164" fontId="0" fillId="0" borderId="1" xfId="0" applyNumberFormat="1" applyFont="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justify" vertical="top"/>
    </xf>
    <xf numFmtId="0" fontId="19" fillId="0" borderId="0" xfId="0" applyFont="1" applyAlignment="1">
      <alignment horizontal="justify" vertical="top" wrapText="1"/>
    </xf>
    <xf numFmtId="4" fontId="29" fillId="0" borderId="1" xfId="0" applyNumberFormat="1" applyFont="1" applyFill="1" applyBorder="1" applyAlignment="1">
      <alignment vertical="center" wrapText="1"/>
    </xf>
    <xf numFmtId="164" fontId="30" fillId="0" borderId="1" xfId="0" applyNumberFormat="1" applyFont="1" applyFill="1" applyBorder="1" applyAlignment="1">
      <alignment horizontal="center" vertical="center" wrapText="1"/>
    </xf>
    <xf numFmtId="164" fontId="31" fillId="0" borderId="1" xfId="0" applyNumberFormat="1" applyFont="1" applyBorder="1" applyAlignment="1">
      <alignment horizontal="center" vertical="center" wrapText="1"/>
    </xf>
    <xf numFmtId="0" fontId="7" fillId="0" borderId="3" xfId="0" applyFont="1" applyBorder="1" applyAlignment="1">
      <alignment horizontal="center" vertical="top" wrapText="1"/>
    </xf>
    <xf numFmtId="0" fontId="16" fillId="0" borderId="8" xfId="0" applyFont="1" applyBorder="1" applyAlignment="1">
      <alignment wrapText="1"/>
    </xf>
    <xf numFmtId="0" fontId="16" fillId="0" borderId="4" xfId="0" applyFont="1" applyBorder="1" applyAlignment="1">
      <alignment wrapText="1"/>
    </xf>
    <xf numFmtId="0" fontId="18"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2" xfId="0" applyBorder="1" applyAlignment="1">
      <alignment vertical="center"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Border="1" applyAlignment="1">
      <alignment horizontal="center" vertical="top" wrapText="1"/>
    </xf>
    <xf numFmtId="0" fontId="11" fillId="0" borderId="7" xfId="0" applyFont="1" applyBorder="1" applyAlignment="1">
      <alignment horizontal="center" vertical="top" wrapText="1"/>
    </xf>
    <xf numFmtId="0" fontId="12" fillId="0" borderId="6" xfId="0" applyFont="1" applyBorder="1" applyAlignment="1">
      <alignment horizontal="center" wrapText="1"/>
    </xf>
    <xf numFmtId="0" fontId="10" fillId="0" borderId="3" xfId="0" applyFont="1" applyBorder="1" applyAlignment="1">
      <alignment horizontal="center" vertical="top"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0" fillId="0" borderId="9" xfId="0" applyFont="1" applyFill="1" applyBorder="1" applyAlignment="1">
      <alignment horizontal="left" vertical="center" wrapText="1"/>
    </xf>
    <xf numFmtId="0" fontId="13" fillId="0" borderId="9" xfId="0" applyFont="1" applyFill="1" applyBorder="1" applyAlignment="1">
      <alignment vertical="center" wrapText="1"/>
    </xf>
    <xf numFmtId="0" fontId="14" fillId="0" borderId="0" xfId="0" applyFont="1" applyFill="1" applyAlignment="1">
      <alignment horizontal="justify" vertical="top" wrapText="1"/>
    </xf>
    <xf numFmtId="0" fontId="14" fillId="0" borderId="0" xfId="0" applyFont="1" applyFill="1" applyAlignment="1">
      <alignment vertical="top" wrapText="1"/>
    </xf>
    <xf numFmtId="0" fontId="24" fillId="0" borderId="9" xfId="0" applyFont="1" applyBorder="1" applyAlignment="1">
      <alignment horizontal="left" vertical="center" wrapText="1"/>
    </xf>
    <xf numFmtId="0" fontId="24" fillId="0" borderId="9" xfId="0" applyFont="1" applyBorder="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1" fillId="0" borderId="1" xfId="0" applyFont="1" applyFill="1" applyBorder="1" applyAlignment="1">
      <alignment horizontal="justify"/>
    </xf>
    <xf numFmtId="0" fontId="29" fillId="0" borderId="1" xfId="0" applyNumberFormat="1" applyFont="1" applyFill="1" applyBorder="1" applyAlignment="1">
      <alignment horizontal="center"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29"/>
  <sheetViews>
    <sheetView tabSelected="1" view="pageBreakPreview" zoomScaleSheetLayoutView="100" workbookViewId="0">
      <pane xSplit="2" ySplit="7" topLeftCell="C8" activePane="bottomRight" state="frozen"/>
      <selection pane="topRight" activeCell="D1" sqref="D1"/>
      <selection pane="bottomLeft" activeCell="A11" sqref="A11"/>
      <selection pane="bottomRight" activeCell="F126" sqref="F126"/>
    </sheetView>
  </sheetViews>
  <sheetFormatPr defaultRowHeight="32.1" customHeight="1"/>
  <cols>
    <col min="1" max="1" width="22.85546875" style="91" customWidth="1"/>
    <col min="2" max="2" width="43.5703125" style="91" customWidth="1"/>
    <col min="3" max="3" width="5.5703125" customWidth="1"/>
    <col min="4" max="4" width="15" customWidth="1"/>
    <col min="5" max="5" width="11.140625" style="2" customWidth="1"/>
    <col min="6" max="6" width="12" style="2" customWidth="1"/>
    <col min="7" max="7" width="11.140625" customWidth="1"/>
    <col min="8" max="8" width="11.42578125" customWidth="1"/>
    <col min="9" max="9" width="11.140625" customWidth="1"/>
    <col min="10" max="10" width="10.140625" customWidth="1"/>
    <col min="11" max="11" width="9.5703125" customWidth="1"/>
  </cols>
  <sheetData>
    <row r="1" spans="1:12" ht="32.1" hidden="1" customHeight="1">
      <c r="A1" s="69"/>
      <c r="B1" s="69"/>
      <c r="C1" s="10"/>
      <c r="D1" s="10"/>
      <c r="E1" s="1"/>
      <c r="F1" s="1"/>
    </row>
    <row r="2" spans="1:12" ht="37.5" customHeight="1">
      <c r="A2" s="110" t="s">
        <v>190</v>
      </c>
      <c r="B2" s="110"/>
      <c r="C2" s="110"/>
      <c r="D2" s="110"/>
      <c r="E2" s="110"/>
      <c r="F2" s="110"/>
      <c r="G2" s="111"/>
      <c r="H2" s="111"/>
      <c r="I2" s="111"/>
      <c r="J2" s="111"/>
      <c r="K2" s="111"/>
      <c r="L2" s="40"/>
    </row>
    <row r="3" spans="1:12" ht="32.1" hidden="1" customHeight="1">
      <c r="A3" s="111"/>
      <c r="B3" s="111"/>
      <c r="C3" s="111"/>
      <c r="D3" s="111"/>
      <c r="E3" s="111"/>
      <c r="F3" s="111"/>
      <c r="G3" s="111"/>
      <c r="H3" s="111"/>
      <c r="I3" s="111"/>
      <c r="J3" s="111"/>
      <c r="K3" s="111"/>
    </row>
    <row r="4" spans="1:12" ht="23.25" customHeight="1">
      <c r="A4" s="112"/>
      <c r="B4" s="112"/>
      <c r="C4" s="112"/>
      <c r="D4" s="112"/>
      <c r="E4" s="112"/>
      <c r="F4" s="112"/>
      <c r="G4" s="112"/>
      <c r="H4" s="112"/>
      <c r="I4" s="112"/>
      <c r="J4" s="112"/>
      <c r="K4" s="112"/>
    </row>
    <row r="5" spans="1:12" ht="18.75" customHeight="1">
      <c r="A5" s="113" t="s">
        <v>104</v>
      </c>
      <c r="B5" s="114"/>
      <c r="C5" s="13"/>
      <c r="D5" s="115" t="s">
        <v>107</v>
      </c>
      <c r="E5" s="105" t="s">
        <v>111</v>
      </c>
      <c r="F5" s="106"/>
      <c r="G5" s="106"/>
      <c r="H5" s="106"/>
      <c r="I5" s="106"/>
      <c r="J5" s="106"/>
      <c r="K5" s="107"/>
    </row>
    <row r="6" spans="1:12" ht="18.75" customHeight="1">
      <c r="A6" s="70"/>
      <c r="B6" s="71"/>
      <c r="C6" s="14"/>
      <c r="D6" s="116"/>
      <c r="E6" s="118" t="s">
        <v>108</v>
      </c>
      <c r="F6" s="119"/>
      <c r="G6" s="120"/>
      <c r="H6" s="108" t="s">
        <v>109</v>
      </c>
      <c r="I6" s="129" t="s">
        <v>110</v>
      </c>
      <c r="J6" s="130"/>
      <c r="K6" s="131"/>
    </row>
    <row r="7" spans="1:12" ht="86.25" customHeight="1">
      <c r="A7" s="72" t="s">
        <v>106</v>
      </c>
      <c r="B7" s="72" t="s">
        <v>105</v>
      </c>
      <c r="C7" s="4" t="s">
        <v>116</v>
      </c>
      <c r="D7" s="117"/>
      <c r="E7" s="11" t="s">
        <v>166</v>
      </c>
      <c r="F7" s="11" t="s">
        <v>167</v>
      </c>
      <c r="G7" s="11" t="s">
        <v>168</v>
      </c>
      <c r="H7" s="109"/>
      <c r="I7" s="12" t="s">
        <v>169</v>
      </c>
      <c r="J7" s="12" t="s">
        <v>146</v>
      </c>
      <c r="K7" s="12" t="s">
        <v>170</v>
      </c>
    </row>
    <row r="8" spans="1:12" ht="17.25" customHeight="1">
      <c r="A8" s="73" t="s">
        <v>0</v>
      </c>
      <c r="B8" s="74" t="s">
        <v>117</v>
      </c>
      <c r="C8" s="9"/>
      <c r="D8" s="9"/>
      <c r="E8" s="17">
        <f>E9+E33</f>
        <v>39244.800000000003</v>
      </c>
      <c r="F8" s="17">
        <f>F9+F33</f>
        <v>42118.7</v>
      </c>
      <c r="G8" s="17">
        <f t="shared" ref="G8" si="0">G9+G33</f>
        <v>28452.5</v>
      </c>
      <c r="H8" s="17">
        <f t="shared" ref="H8" si="1">H9+H33</f>
        <v>42118.9</v>
      </c>
      <c r="I8" s="17">
        <f>I9+I33</f>
        <v>40506.699999999997</v>
      </c>
      <c r="J8" s="17">
        <f>J9+J33</f>
        <v>40750.5</v>
      </c>
      <c r="K8" s="17">
        <f>K9+K33</f>
        <v>41117.899999999994</v>
      </c>
    </row>
    <row r="9" spans="1:12" ht="17.25" customHeight="1">
      <c r="A9" s="75"/>
      <c r="B9" s="74" t="s">
        <v>1</v>
      </c>
      <c r="C9" s="9"/>
      <c r="D9" s="9"/>
      <c r="E9" s="17">
        <f>E10+E17+E22+E25</f>
        <v>38154.5</v>
      </c>
      <c r="F9" s="17">
        <f t="shared" ref="F9:K9" si="2">F10+F17+F22+F25</f>
        <v>38153.1</v>
      </c>
      <c r="G9" s="17">
        <f t="shared" si="2"/>
        <v>26548</v>
      </c>
      <c r="H9" s="17">
        <f t="shared" si="2"/>
        <v>38153.1</v>
      </c>
      <c r="I9" s="17">
        <f t="shared" si="2"/>
        <v>39862.699999999997</v>
      </c>
      <c r="J9" s="17">
        <f t="shared" si="2"/>
        <v>40106.5</v>
      </c>
      <c r="K9" s="17">
        <f t="shared" si="2"/>
        <v>40473.899999999994</v>
      </c>
    </row>
    <row r="10" spans="1:12" ht="18" customHeight="1">
      <c r="A10" s="73" t="s">
        <v>2</v>
      </c>
      <c r="B10" s="76" t="s">
        <v>3</v>
      </c>
      <c r="C10" s="9"/>
      <c r="D10" s="9"/>
      <c r="E10" s="17">
        <f>E11+E12+E13+E16</f>
        <v>16681.400000000001</v>
      </c>
      <c r="F10" s="17">
        <f t="shared" ref="F10:K10" si="3">F11+F12+F13+F16</f>
        <v>16681.3</v>
      </c>
      <c r="G10" s="17">
        <f t="shared" si="3"/>
        <v>13102.1</v>
      </c>
      <c r="H10" s="17">
        <f t="shared" si="3"/>
        <v>16681.3</v>
      </c>
      <c r="I10" s="17">
        <f t="shared" si="3"/>
        <v>17600.099999999999</v>
      </c>
      <c r="J10" s="17">
        <f t="shared" si="3"/>
        <v>17614.3</v>
      </c>
      <c r="K10" s="17">
        <f t="shared" si="3"/>
        <v>17632.399999999998</v>
      </c>
    </row>
    <row r="11" spans="1:12" ht="81.75" customHeight="1">
      <c r="A11" s="77" t="s">
        <v>4</v>
      </c>
      <c r="B11" s="32" t="s">
        <v>118</v>
      </c>
      <c r="C11" s="27">
        <v>182</v>
      </c>
      <c r="D11" s="27" t="s">
        <v>135</v>
      </c>
      <c r="E11" s="18">
        <v>16678.5</v>
      </c>
      <c r="F11" s="18">
        <v>16436.900000000001</v>
      </c>
      <c r="G11" s="19">
        <v>12896.7</v>
      </c>
      <c r="H11" s="18">
        <v>16436.900000000001</v>
      </c>
      <c r="I11" s="18">
        <v>17598.599999999999</v>
      </c>
      <c r="J11" s="18">
        <v>17612.7</v>
      </c>
      <c r="K11" s="19">
        <v>17630.8</v>
      </c>
    </row>
    <row r="12" spans="1:12" ht="119.25" customHeight="1">
      <c r="A12" s="77" t="s">
        <v>5</v>
      </c>
      <c r="B12" s="32" t="s">
        <v>6</v>
      </c>
      <c r="C12" s="27">
        <v>182</v>
      </c>
      <c r="D12" s="27" t="s">
        <v>135</v>
      </c>
      <c r="E12" s="18">
        <v>2.7</v>
      </c>
      <c r="F12" s="18">
        <v>106.3</v>
      </c>
      <c r="G12" s="19">
        <v>106.3</v>
      </c>
      <c r="H12" s="18">
        <v>106.3</v>
      </c>
      <c r="I12" s="18">
        <v>1.4</v>
      </c>
      <c r="J12" s="18">
        <v>1.5</v>
      </c>
      <c r="K12" s="19">
        <v>1.5</v>
      </c>
    </row>
    <row r="13" spans="1:12" ht="41.25" customHeight="1">
      <c r="A13" s="77" t="s">
        <v>7</v>
      </c>
      <c r="B13" s="32" t="s">
        <v>8</v>
      </c>
      <c r="C13" s="27">
        <v>182</v>
      </c>
      <c r="D13" s="27" t="s">
        <v>135</v>
      </c>
      <c r="E13" s="18">
        <v>0.2</v>
      </c>
      <c r="F13" s="18">
        <v>70.599999999999994</v>
      </c>
      <c r="G13" s="19">
        <v>31.6</v>
      </c>
      <c r="H13" s="18">
        <v>70.599999999999994</v>
      </c>
      <c r="I13" s="18">
        <v>0.1</v>
      </c>
      <c r="J13" s="18">
        <v>0.1</v>
      </c>
      <c r="K13" s="19">
        <v>0.1</v>
      </c>
    </row>
    <row r="14" spans="1:12" ht="57.6" hidden="1" customHeight="1">
      <c r="A14" s="77" t="s">
        <v>57</v>
      </c>
      <c r="B14" s="32" t="s">
        <v>58</v>
      </c>
      <c r="C14" s="27">
        <v>182</v>
      </c>
      <c r="D14" s="27" t="s">
        <v>135</v>
      </c>
      <c r="E14" s="18"/>
      <c r="F14" s="18"/>
      <c r="G14" s="19"/>
      <c r="H14" s="18"/>
      <c r="I14" s="18"/>
      <c r="J14" s="18"/>
      <c r="K14" s="20"/>
    </row>
    <row r="15" spans="1:12" ht="53.25" hidden="1" customHeight="1">
      <c r="A15" s="77" t="s">
        <v>187</v>
      </c>
      <c r="B15" s="53" t="s">
        <v>188</v>
      </c>
      <c r="C15" s="27">
        <v>182</v>
      </c>
      <c r="D15" s="27" t="s">
        <v>135</v>
      </c>
      <c r="E15" s="18"/>
      <c r="F15" s="18"/>
      <c r="G15" s="19"/>
      <c r="H15" s="18"/>
      <c r="I15" s="18"/>
      <c r="J15" s="18"/>
      <c r="K15" s="20"/>
    </row>
    <row r="16" spans="1:12" ht="54.75" customHeight="1">
      <c r="A16" s="77" t="s">
        <v>187</v>
      </c>
      <c r="B16" s="66" t="s">
        <v>188</v>
      </c>
      <c r="C16" s="27">
        <v>182</v>
      </c>
      <c r="D16" s="27" t="s">
        <v>135</v>
      </c>
      <c r="E16" s="18"/>
      <c r="F16" s="18">
        <v>67.5</v>
      </c>
      <c r="G16" s="19">
        <v>67.5</v>
      </c>
      <c r="H16" s="18">
        <v>67.5</v>
      </c>
      <c r="I16" s="18">
        <v>0</v>
      </c>
      <c r="J16" s="18">
        <v>0</v>
      </c>
      <c r="K16" s="19">
        <v>0</v>
      </c>
    </row>
    <row r="17" spans="1:11" ht="17.25" customHeight="1">
      <c r="A17" s="78" t="s">
        <v>9</v>
      </c>
      <c r="B17" s="79" t="s">
        <v>10</v>
      </c>
      <c r="C17" s="5"/>
      <c r="D17" s="5"/>
      <c r="E17" s="17">
        <f t="shared" ref="E17:K17" si="4">SUM(E18:E21)</f>
        <v>4891.2000000000007</v>
      </c>
      <c r="F17" s="17">
        <f t="shared" si="4"/>
        <v>4891.2000000000007</v>
      </c>
      <c r="G17" s="17">
        <f t="shared" si="4"/>
        <v>4063.9999999999995</v>
      </c>
      <c r="H17" s="17">
        <f t="shared" si="4"/>
        <v>4891.2000000000007</v>
      </c>
      <c r="I17" s="17">
        <f t="shared" si="4"/>
        <v>5237.3</v>
      </c>
      <c r="J17" s="17">
        <f t="shared" si="4"/>
        <v>5318.3</v>
      </c>
      <c r="K17" s="17">
        <f t="shared" si="4"/>
        <v>5465.5999999999995</v>
      </c>
    </row>
    <row r="18" spans="1:11" ht="78.75" customHeight="1">
      <c r="A18" s="77" t="s">
        <v>100</v>
      </c>
      <c r="B18" s="32" t="s">
        <v>11</v>
      </c>
      <c r="C18" s="35">
        <v>100</v>
      </c>
      <c r="D18" s="39" t="s">
        <v>139</v>
      </c>
      <c r="E18" s="18">
        <v>2245.8000000000002</v>
      </c>
      <c r="F18" s="18">
        <v>2245.8000000000002</v>
      </c>
      <c r="G18" s="18">
        <v>1858.1</v>
      </c>
      <c r="H18" s="18">
        <v>2245.8000000000002</v>
      </c>
      <c r="I18" s="18">
        <v>2367.9</v>
      </c>
      <c r="J18" s="18">
        <v>2379.4</v>
      </c>
      <c r="K18" s="18">
        <v>2406.4</v>
      </c>
    </row>
    <row r="19" spans="1:11" ht="76.5" customHeight="1">
      <c r="A19" s="77" t="s">
        <v>101</v>
      </c>
      <c r="B19" s="32" t="s">
        <v>12</v>
      </c>
      <c r="C19" s="35">
        <v>100</v>
      </c>
      <c r="D19" s="39" t="s">
        <v>139</v>
      </c>
      <c r="E19" s="18">
        <v>12.8</v>
      </c>
      <c r="F19" s="18">
        <v>12.8</v>
      </c>
      <c r="G19" s="18">
        <v>13.3</v>
      </c>
      <c r="H19" s="18">
        <v>12.8</v>
      </c>
      <c r="I19" s="18">
        <v>13.1</v>
      </c>
      <c r="J19" s="18">
        <v>13.3</v>
      </c>
      <c r="K19" s="18">
        <v>13.9</v>
      </c>
    </row>
    <row r="20" spans="1:11" ht="79.5" customHeight="1">
      <c r="A20" s="77" t="s">
        <v>102</v>
      </c>
      <c r="B20" s="32" t="s">
        <v>13</v>
      </c>
      <c r="C20" s="35">
        <v>100</v>
      </c>
      <c r="D20" s="39" t="s">
        <v>139</v>
      </c>
      <c r="E20" s="18">
        <v>2954.3</v>
      </c>
      <c r="F20" s="18">
        <v>2954.3</v>
      </c>
      <c r="G20" s="18">
        <v>2520</v>
      </c>
      <c r="H20" s="18">
        <v>2954.3</v>
      </c>
      <c r="I20" s="18">
        <v>3153.2</v>
      </c>
      <c r="J20" s="18">
        <v>3220.4</v>
      </c>
      <c r="K20" s="18">
        <v>3354.1</v>
      </c>
    </row>
    <row r="21" spans="1:11" ht="77.25" customHeight="1">
      <c r="A21" s="77" t="s">
        <v>103</v>
      </c>
      <c r="B21" s="80" t="s">
        <v>14</v>
      </c>
      <c r="C21" s="35">
        <v>100</v>
      </c>
      <c r="D21" s="39" t="s">
        <v>139</v>
      </c>
      <c r="E21" s="18">
        <v>-321.7</v>
      </c>
      <c r="F21" s="18">
        <v>-321.7</v>
      </c>
      <c r="G21" s="18">
        <v>-327.39999999999998</v>
      </c>
      <c r="H21" s="18">
        <v>-321.7</v>
      </c>
      <c r="I21" s="18">
        <v>-296.89999999999998</v>
      </c>
      <c r="J21" s="18">
        <v>-294.8</v>
      </c>
      <c r="K21" s="18">
        <v>-308.8</v>
      </c>
    </row>
    <row r="22" spans="1:11" ht="18" customHeight="1">
      <c r="A22" s="78" t="s">
        <v>15</v>
      </c>
      <c r="B22" s="79" t="s">
        <v>16</v>
      </c>
      <c r="C22" s="5"/>
      <c r="D22" s="5"/>
      <c r="E22" s="17">
        <f>E23+E24</f>
        <v>841.8</v>
      </c>
      <c r="F22" s="17">
        <f t="shared" ref="F22:K22" si="5">F23+F24</f>
        <v>841.8</v>
      </c>
      <c r="G22" s="17">
        <f t="shared" si="5"/>
        <v>859.2</v>
      </c>
      <c r="H22" s="17">
        <f t="shared" si="5"/>
        <v>841.8</v>
      </c>
      <c r="I22" s="17">
        <f t="shared" si="5"/>
        <v>854.2</v>
      </c>
      <c r="J22" s="17">
        <f t="shared" si="5"/>
        <v>905.4</v>
      </c>
      <c r="K22" s="17">
        <f t="shared" si="5"/>
        <v>959.8</v>
      </c>
    </row>
    <row r="23" spans="1:11" ht="51" customHeight="1">
      <c r="A23" s="77" t="s">
        <v>17</v>
      </c>
      <c r="B23" s="32" t="s">
        <v>18</v>
      </c>
      <c r="C23" s="35">
        <v>182</v>
      </c>
      <c r="D23" s="27" t="s">
        <v>135</v>
      </c>
      <c r="E23" s="18">
        <v>841.8</v>
      </c>
      <c r="F23" s="18">
        <v>841.8</v>
      </c>
      <c r="G23" s="19">
        <v>859.2</v>
      </c>
      <c r="H23" s="18">
        <v>841.8</v>
      </c>
      <c r="I23" s="18">
        <v>854.2</v>
      </c>
      <c r="J23" s="18">
        <v>905.4</v>
      </c>
      <c r="K23" s="19">
        <v>959.8</v>
      </c>
    </row>
    <row r="24" spans="1:11" ht="27.75" hidden="1" customHeight="1">
      <c r="A24" s="77" t="s">
        <v>59</v>
      </c>
      <c r="B24" s="32" t="s">
        <v>60</v>
      </c>
      <c r="C24" s="35">
        <v>182</v>
      </c>
      <c r="D24" s="27" t="s">
        <v>135</v>
      </c>
      <c r="E24" s="18"/>
      <c r="F24" s="18"/>
      <c r="G24" s="20"/>
      <c r="H24" s="18"/>
      <c r="I24" s="18"/>
      <c r="J24" s="18"/>
      <c r="K24" s="20"/>
    </row>
    <row r="25" spans="1:11" ht="20.25" customHeight="1">
      <c r="A25" s="81" t="s">
        <v>227</v>
      </c>
      <c r="B25" s="82" t="s">
        <v>209</v>
      </c>
      <c r="C25" s="35"/>
      <c r="D25" s="27"/>
      <c r="E25" s="21">
        <f>E26+E28</f>
        <v>15740.1</v>
      </c>
      <c r="F25" s="21">
        <f t="shared" ref="F25:K25" si="6">F26+F28</f>
        <v>15738.8</v>
      </c>
      <c r="G25" s="21">
        <f t="shared" si="6"/>
        <v>8522.6999999999989</v>
      </c>
      <c r="H25" s="21">
        <f t="shared" si="6"/>
        <v>15738.8</v>
      </c>
      <c r="I25" s="21">
        <f t="shared" si="6"/>
        <v>16171.1</v>
      </c>
      <c r="J25" s="21">
        <f t="shared" si="6"/>
        <v>16268.5</v>
      </c>
      <c r="K25" s="21">
        <f t="shared" si="6"/>
        <v>16416.099999999999</v>
      </c>
    </row>
    <row r="26" spans="1:11" ht="18" customHeight="1">
      <c r="A26" s="65" t="s">
        <v>228</v>
      </c>
      <c r="B26" s="83" t="s">
        <v>191</v>
      </c>
      <c r="C26" s="35"/>
      <c r="D26" s="27"/>
      <c r="E26" s="21">
        <f t="shared" ref="E26:H26" si="7">E27</f>
        <v>3757.5</v>
      </c>
      <c r="F26" s="21">
        <f t="shared" si="7"/>
        <v>3756.2</v>
      </c>
      <c r="G26" s="21">
        <f t="shared" si="7"/>
        <v>1229.5999999999999</v>
      </c>
      <c r="H26" s="21">
        <f t="shared" si="7"/>
        <v>3756.2</v>
      </c>
      <c r="I26" s="21">
        <f>I27</f>
        <v>4350</v>
      </c>
      <c r="J26" s="21">
        <f t="shared" ref="J26:K26" si="8">J27</f>
        <v>4400</v>
      </c>
      <c r="K26" s="21">
        <f t="shared" si="8"/>
        <v>4500</v>
      </c>
    </row>
    <row r="27" spans="1:11" ht="56.25" customHeight="1">
      <c r="A27" s="65" t="s">
        <v>229</v>
      </c>
      <c r="B27" s="66" t="s">
        <v>192</v>
      </c>
      <c r="C27" s="35">
        <v>182</v>
      </c>
      <c r="D27" s="27" t="s">
        <v>135</v>
      </c>
      <c r="E27" s="18">
        <v>3757.5</v>
      </c>
      <c r="F27" s="18">
        <v>3756.2</v>
      </c>
      <c r="G27" s="19">
        <v>1229.5999999999999</v>
      </c>
      <c r="H27" s="18">
        <v>3756.2</v>
      </c>
      <c r="I27" s="18">
        <v>4350</v>
      </c>
      <c r="J27" s="18">
        <v>4400</v>
      </c>
      <c r="K27" s="19">
        <v>4500</v>
      </c>
    </row>
    <row r="28" spans="1:11" ht="16.5" customHeight="1">
      <c r="A28" s="65" t="s">
        <v>230</v>
      </c>
      <c r="B28" s="83" t="s">
        <v>193</v>
      </c>
      <c r="C28" s="35"/>
      <c r="D28" s="27"/>
      <c r="E28" s="21">
        <f>E29+E31</f>
        <v>11982.6</v>
      </c>
      <c r="F28" s="21">
        <f t="shared" ref="F28:K28" si="9">F29+F31</f>
        <v>11982.6</v>
      </c>
      <c r="G28" s="21">
        <f t="shared" si="9"/>
        <v>7293.0999999999995</v>
      </c>
      <c r="H28" s="21">
        <f t="shared" si="9"/>
        <v>11982.6</v>
      </c>
      <c r="I28" s="21">
        <f t="shared" si="9"/>
        <v>11821.1</v>
      </c>
      <c r="J28" s="21">
        <f t="shared" si="9"/>
        <v>11868.5</v>
      </c>
      <c r="K28" s="21">
        <f t="shared" si="9"/>
        <v>11916.1</v>
      </c>
    </row>
    <row r="29" spans="1:11" ht="18.75" customHeight="1">
      <c r="A29" s="67" t="s">
        <v>231</v>
      </c>
      <c r="B29" s="68" t="s">
        <v>194</v>
      </c>
      <c r="C29" s="35">
        <v>182</v>
      </c>
      <c r="D29" s="27" t="s">
        <v>135</v>
      </c>
      <c r="E29" s="18">
        <f>E30</f>
        <v>8111.6</v>
      </c>
      <c r="F29" s="18">
        <f t="shared" ref="F29:K29" si="10">F30</f>
        <v>8111.6</v>
      </c>
      <c r="G29" s="18">
        <f t="shared" si="10"/>
        <v>6236.9</v>
      </c>
      <c r="H29" s="18">
        <f t="shared" si="10"/>
        <v>8111.6</v>
      </c>
      <c r="I29" s="18">
        <f t="shared" si="10"/>
        <v>8607.5</v>
      </c>
      <c r="J29" s="18">
        <f t="shared" si="10"/>
        <v>8642</v>
      </c>
      <c r="K29" s="18">
        <f t="shared" si="10"/>
        <v>8676.7000000000007</v>
      </c>
    </row>
    <row r="30" spans="1:11" ht="36.75" customHeight="1">
      <c r="A30" s="65" t="s">
        <v>232</v>
      </c>
      <c r="B30" s="66" t="s">
        <v>195</v>
      </c>
      <c r="C30" s="35">
        <v>182</v>
      </c>
      <c r="D30" s="27" t="s">
        <v>135</v>
      </c>
      <c r="E30" s="17">
        <v>8111.6</v>
      </c>
      <c r="F30" s="17">
        <v>8111.6</v>
      </c>
      <c r="G30" s="17">
        <v>6236.9</v>
      </c>
      <c r="H30" s="17">
        <v>8111.6</v>
      </c>
      <c r="I30" s="17">
        <v>8607.5</v>
      </c>
      <c r="J30" s="17">
        <v>8642</v>
      </c>
      <c r="K30" s="17">
        <v>8676.7000000000007</v>
      </c>
    </row>
    <row r="31" spans="1:11" ht="20.25" customHeight="1">
      <c r="A31" s="67" t="s">
        <v>233</v>
      </c>
      <c r="B31" s="68" t="s">
        <v>196</v>
      </c>
      <c r="C31" s="35">
        <v>182</v>
      </c>
      <c r="D31" s="27" t="s">
        <v>135</v>
      </c>
      <c r="E31" s="18">
        <f>E32</f>
        <v>3871</v>
      </c>
      <c r="F31" s="18">
        <f t="shared" ref="F31:K31" si="11">F32</f>
        <v>3871</v>
      </c>
      <c r="G31" s="18">
        <f t="shared" si="11"/>
        <v>1056.2</v>
      </c>
      <c r="H31" s="18">
        <f t="shared" si="11"/>
        <v>3871</v>
      </c>
      <c r="I31" s="18">
        <f t="shared" si="11"/>
        <v>3213.6</v>
      </c>
      <c r="J31" s="18">
        <f t="shared" si="11"/>
        <v>3226.5</v>
      </c>
      <c r="K31" s="18">
        <f t="shared" si="11"/>
        <v>3239.4</v>
      </c>
    </row>
    <row r="32" spans="1:11" ht="37.5" customHeight="1">
      <c r="A32" s="65" t="s">
        <v>234</v>
      </c>
      <c r="B32" s="66" t="s">
        <v>197</v>
      </c>
      <c r="C32" s="35">
        <v>182</v>
      </c>
      <c r="D32" s="27" t="s">
        <v>135</v>
      </c>
      <c r="E32" s="18">
        <v>3871</v>
      </c>
      <c r="F32" s="18">
        <v>3871</v>
      </c>
      <c r="G32" s="19">
        <v>1056.2</v>
      </c>
      <c r="H32" s="18">
        <v>3871</v>
      </c>
      <c r="I32" s="18">
        <v>3213.6</v>
      </c>
      <c r="J32" s="18">
        <v>3226.5</v>
      </c>
      <c r="K32" s="19">
        <v>3239.4</v>
      </c>
    </row>
    <row r="33" spans="1:11" ht="18" customHeight="1">
      <c r="A33" s="65"/>
      <c r="B33" s="83" t="s">
        <v>199</v>
      </c>
      <c r="C33" s="35"/>
      <c r="D33" s="27"/>
      <c r="E33" s="21">
        <f>E34+E40+E47+E50</f>
        <v>1090.3</v>
      </c>
      <c r="F33" s="21">
        <f>F34+F40+F47+F50</f>
        <v>3965.6</v>
      </c>
      <c r="G33" s="21">
        <f t="shared" ref="G33:K33" si="12">G34+G40+G47+G50</f>
        <v>1904.5</v>
      </c>
      <c r="H33" s="21">
        <f t="shared" si="12"/>
        <v>3965.8</v>
      </c>
      <c r="I33" s="21">
        <f t="shared" si="12"/>
        <v>644</v>
      </c>
      <c r="J33" s="21">
        <f t="shared" si="12"/>
        <v>644</v>
      </c>
      <c r="K33" s="21">
        <f t="shared" si="12"/>
        <v>644</v>
      </c>
    </row>
    <row r="34" spans="1:11" ht="56.45" customHeight="1">
      <c r="A34" s="67" t="s">
        <v>235</v>
      </c>
      <c r="B34" s="68" t="s">
        <v>149</v>
      </c>
      <c r="C34" s="35"/>
      <c r="D34" s="27"/>
      <c r="E34" s="21">
        <f>E35</f>
        <v>1030.3</v>
      </c>
      <c r="F34" s="21">
        <f t="shared" ref="F34:K34" si="13">F35</f>
        <v>1650.1</v>
      </c>
      <c r="G34" s="21">
        <f t="shared" si="13"/>
        <v>1581.5</v>
      </c>
      <c r="H34" s="21">
        <f t="shared" si="13"/>
        <v>1650.3000000000002</v>
      </c>
      <c r="I34" s="21">
        <f t="shared" si="13"/>
        <v>584</v>
      </c>
      <c r="J34" s="21">
        <f t="shared" si="13"/>
        <v>584</v>
      </c>
      <c r="K34" s="21">
        <f t="shared" si="13"/>
        <v>584</v>
      </c>
    </row>
    <row r="35" spans="1:11" ht="52.5" customHeight="1">
      <c r="A35" s="67" t="s">
        <v>236</v>
      </c>
      <c r="B35" s="68" t="s">
        <v>198</v>
      </c>
      <c r="C35" s="35"/>
      <c r="D35" s="27"/>
      <c r="E35" s="21">
        <f>E36+E38</f>
        <v>1030.3</v>
      </c>
      <c r="F35" s="21">
        <f t="shared" ref="F35:K35" si="14">F36+F38</f>
        <v>1650.1</v>
      </c>
      <c r="G35" s="21">
        <f t="shared" si="14"/>
        <v>1581.5</v>
      </c>
      <c r="H35" s="21">
        <f t="shared" si="14"/>
        <v>1650.3000000000002</v>
      </c>
      <c r="I35" s="21">
        <f t="shared" si="14"/>
        <v>584</v>
      </c>
      <c r="J35" s="21">
        <f t="shared" si="14"/>
        <v>584</v>
      </c>
      <c r="K35" s="21">
        <f t="shared" si="14"/>
        <v>584</v>
      </c>
    </row>
    <row r="36" spans="1:11" ht="69" customHeight="1">
      <c r="A36" s="133" t="s">
        <v>237</v>
      </c>
      <c r="B36" s="102" t="s">
        <v>200</v>
      </c>
      <c r="C36" s="35" t="s">
        <v>137</v>
      </c>
      <c r="D36" s="36" t="s">
        <v>136</v>
      </c>
      <c r="E36" s="104">
        <f>E37</f>
        <v>676.4</v>
      </c>
      <c r="F36" s="104">
        <f t="shared" ref="F36:K36" si="15">F37</f>
        <v>1299.5</v>
      </c>
      <c r="G36" s="104">
        <f t="shared" si="15"/>
        <v>1375.1</v>
      </c>
      <c r="H36" s="104">
        <f t="shared" si="15"/>
        <v>1299.7</v>
      </c>
      <c r="I36" s="104">
        <f t="shared" si="15"/>
        <v>584</v>
      </c>
      <c r="J36" s="104">
        <f t="shared" si="15"/>
        <v>584</v>
      </c>
      <c r="K36" s="104">
        <f t="shared" si="15"/>
        <v>584</v>
      </c>
    </row>
    <row r="37" spans="1:11" ht="53.25" customHeight="1">
      <c r="A37" s="65" t="s">
        <v>238</v>
      </c>
      <c r="B37" s="66" t="s">
        <v>201</v>
      </c>
      <c r="C37" s="35" t="s">
        <v>137</v>
      </c>
      <c r="D37" s="36" t="s">
        <v>136</v>
      </c>
      <c r="E37" s="18">
        <v>676.4</v>
      </c>
      <c r="F37" s="18">
        <v>1299.5</v>
      </c>
      <c r="G37" s="19">
        <v>1375.1</v>
      </c>
      <c r="H37" s="18">
        <v>1299.7</v>
      </c>
      <c r="I37" s="18">
        <v>584</v>
      </c>
      <c r="J37" s="18">
        <v>584</v>
      </c>
      <c r="K37" s="19">
        <v>584</v>
      </c>
    </row>
    <row r="38" spans="1:11" ht="95.25" customHeight="1">
      <c r="A38" s="67" t="s">
        <v>239</v>
      </c>
      <c r="B38" s="68" t="s">
        <v>202</v>
      </c>
      <c r="C38" s="35" t="s">
        <v>137</v>
      </c>
      <c r="D38" s="36" t="s">
        <v>136</v>
      </c>
      <c r="E38" s="21">
        <f>E39</f>
        <v>353.9</v>
      </c>
      <c r="F38" s="21">
        <f t="shared" ref="F38:K38" si="16">F39</f>
        <v>350.6</v>
      </c>
      <c r="G38" s="21">
        <f t="shared" si="16"/>
        <v>206.4</v>
      </c>
      <c r="H38" s="21">
        <f t="shared" si="16"/>
        <v>350.6</v>
      </c>
      <c r="I38" s="21">
        <f t="shared" si="16"/>
        <v>0</v>
      </c>
      <c r="J38" s="21">
        <f t="shared" si="16"/>
        <v>0</v>
      </c>
      <c r="K38" s="21">
        <f t="shared" si="16"/>
        <v>0</v>
      </c>
    </row>
    <row r="39" spans="1:11" ht="69" customHeight="1">
      <c r="A39" s="65" t="s">
        <v>203</v>
      </c>
      <c r="B39" s="66" t="s">
        <v>204</v>
      </c>
      <c r="C39" s="35" t="s">
        <v>137</v>
      </c>
      <c r="D39" s="36" t="s">
        <v>136</v>
      </c>
      <c r="E39" s="18">
        <v>353.9</v>
      </c>
      <c r="F39" s="18">
        <v>350.6</v>
      </c>
      <c r="G39" s="19">
        <v>206.4</v>
      </c>
      <c r="H39" s="18">
        <v>350.6</v>
      </c>
      <c r="I39" s="18"/>
      <c r="J39" s="18"/>
      <c r="K39" s="19"/>
    </row>
    <row r="40" spans="1:11" ht="25.5" customHeight="1">
      <c r="A40" s="73" t="s">
        <v>19</v>
      </c>
      <c r="B40" s="26" t="s">
        <v>20</v>
      </c>
      <c r="C40" s="35" t="s">
        <v>137</v>
      </c>
      <c r="D40" s="36" t="s">
        <v>136</v>
      </c>
      <c r="E40" s="17">
        <f>E41+E44</f>
        <v>60</v>
      </c>
      <c r="F40" s="17">
        <f>F41+F44</f>
        <v>2205.6999999999998</v>
      </c>
      <c r="G40" s="17">
        <f t="shared" ref="G40:K40" si="17">G41+G44</f>
        <v>213.2</v>
      </c>
      <c r="H40" s="17">
        <f t="shared" si="17"/>
        <v>2205.6999999999998</v>
      </c>
      <c r="I40" s="17">
        <f t="shared" si="17"/>
        <v>60</v>
      </c>
      <c r="J40" s="17">
        <f t="shared" si="17"/>
        <v>60</v>
      </c>
      <c r="K40" s="17">
        <f t="shared" si="17"/>
        <v>60</v>
      </c>
    </row>
    <row r="41" spans="1:11" ht="78.75" customHeight="1">
      <c r="A41" s="67" t="s">
        <v>240</v>
      </c>
      <c r="B41" s="68" t="s">
        <v>205</v>
      </c>
      <c r="C41" s="35" t="s">
        <v>137</v>
      </c>
      <c r="D41" s="36" t="s">
        <v>136</v>
      </c>
      <c r="E41" s="103">
        <f>E42</f>
        <v>0</v>
      </c>
      <c r="F41" s="103">
        <f t="shared" ref="F41:K42" si="18">F42</f>
        <v>2000</v>
      </c>
      <c r="G41" s="103">
        <f t="shared" si="18"/>
        <v>0</v>
      </c>
      <c r="H41" s="103">
        <f t="shared" si="18"/>
        <v>2000</v>
      </c>
      <c r="I41" s="103">
        <f t="shared" si="18"/>
        <v>0</v>
      </c>
      <c r="J41" s="103">
        <f t="shared" si="18"/>
        <v>0</v>
      </c>
      <c r="K41" s="103">
        <f t="shared" si="18"/>
        <v>0</v>
      </c>
    </row>
    <row r="42" spans="1:11" ht="104.25" customHeight="1">
      <c r="A42" s="133" t="s">
        <v>241</v>
      </c>
      <c r="B42" s="102" t="s">
        <v>206</v>
      </c>
      <c r="C42" s="35" t="s">
        <v>137</v>
      </c>
      <c r="D42" s="36" t="s">
        <v>136</v>
      </c>
      <c r="E42" s="23">
        <f>E43</f>
        <v>0</v>
      </c>
      <c r="F42" s="23">
        <f t="shared" si="18"/>
        <v>2000</v>
      </c>
      <c r="G42" s="23">
        <f t="shared" si="18"/>
        <v>0</v>
      </c>
      <c r="H42" s="23">
        <f t="shared" si="18"/>
        <v>2000</v>
      </c>
      <c r="I42" s="23">
        <f t="shared" si="18"/>
        <v>0</v>
      </c>
      <c r="J42" s="23">
        <f t="shared" si="18"/>
        <v>0</v>
      </c>
      <c r="K42" s="23">
        <f t="shared" si="18"/>
        <v>0</v>
      </c>
    </row>
    <row r="43" spans="1:11" ht="93" customHeight="1">
      <c r="A43" s="65" t="s">
        <v>242</v>
      </c>
      <c r="B43" s="66" t="s">
        <v>207</v>
      </c>
      <c r="C43" s="35" t="s">
        <v>137</v>
      </c>
      <c r="D43" s="36" t="s">
        <v>136</v>
      </c>
      <c r="E43" s="23"/>
      <c r="F43" s="23">
        <v>2000</v>
      </c>
      <c r="G43" s="19">
        <v>0</v>
      </c>
      <c r="H43" s="19">
        <v>2000</v>
      </c>
      <c r="I43" s="23"/>
      <c r="J43" s="23"/>
      <c r="K43" s="19"/>
    </row>
    <row r="44" spans="1:11" ht="48" customHeight="1">
      <c r="A44" s="67" t="s">
        <v>243</v>
      </c>
      <c r="B44" s="68" t="s">
        <v>21</v>
      </c>
      <c r="C44" s="35" t="s">
        <v>137</v>
      </c>
      <c r="D44" s="36" t="s">
        <v>136</v>
      </c>
      <c r="E44" s="17">
        <f>E45</f>
        <v>60</v>
      </c>
      <c r="F44" s="17">
        <f t="shared" ref="F44:K45" si="19">F45</f>
        <v>205.7</v>
      </c>
      <c r="G44" s="17">
        <f t="shared" si="19"/>
        <v>213.2</v>
      </c>
      <c r="H44" s="17">
        <f t="shared" si="19"/>
        <v>205.7</v>
      </c>
      <c r="I44" s="17">
        <f t="shared" si="19"/>
        <v>60</v>
      </c>
      <c r="J44" s="17">
        <f t="shared" si="19"/>
        <v>60</v>
      </c>
      <c r="K44" s="17">
        <f t="shared" si="19"/>
        <v>60</v>
      </c>
    </row>
    <row r="45" spans="1:11" ht="46.5" customHeight="1">
      <c r="A45" s="65" t="s">
        <v>244</v>
      </c>
      <c r="B45" s="102" t="s">
        <v>22</v>
      </c>
      <c r="C45" s="35" t="s">
        <v>137</v>
      </c>
      <c r="D45" s="36" t="s">
        <v>136</v>
      </c>
      <c r="E45" s="17">
        <f>E46</f>
        <v>60</v>
      </c>
      <c r="F45" s="17">
        <f t="shared" si="19"/>
        <v>205.7</v>
      </c>
      <c r="G45" s="17">
        <f t="shared" si="19"/>
        <v>213.2</v>
      </c>
      <c r="H45" s="17">
        <f t="shared" si="19"/>
        <v>205.7</v>
      </c>
      <c r="I45" s="17">
        <f t="shared" si="19"/>
        <v>60</v>
      </c>
      <c r="J45" s="17">
        <f t="shared" si="19"/>
        <v>60</v>
      </c>
      <c r="K45" s="17">
        <f t="shared" si="19"/>
        <v>60</v>
      </c>
    </row>
    <row r="46" spans="1:11" ht="52.5" customHeight="1">
      <c r="A46" s="65" t="s">
        <v>245</v>
      </c>
      <c r="B46" s="66" t="s">
        <v>208</v>
      </c>
      <c r="C46" s="35" t="s">
        <v>137</v>
      </c>
      <c r="D46" s="36" t="s">
        <v>136</v>
      </c>
      <c r="E46" s="24">
        <v>60</v>
      </c>
      <c r="F46" s="24">
        <v>205.7</v>
      </c>
      <c r="G46" s="24">
        <v>213.2</v>
      </c>
      <c r="H46" s="24">
        <v>205.7</v>
      </c>
      <c r="I46" s="24">
        <v>60</v>
      </c>
      <c r="J46" s="24">
        <v>60</v>
      </c>
      <c r="K46" s="24">
        <v>60</v>
      </c>
    </row>
    <row r="47" spans="1:11" ht="15.75" customHeight="1">
      <c r="A47" s="84" t="s">
        <v>23</v>
      </c>
      <c r="B47" s="85" t="s">
        <v>24</v>
      </c>
      <c r="C47" s="37"/>
      <c r="D47" s="36"/>
      <c r="E47" s="30">
        <v>0</v>
      </c>
      <c r="F47" s="30">
        <f>F48</f>
        <v>20.3</v>
      </c>
      <c r="G47" s="30">
        <f>G48</f>
        <v>20.3</v>
      </c>
      <c r="H47" s="30">
        <f t="shared" ref="H47:K47" si="20">H48</f>
        <v>20.3</v>
      </c>
      <c r="I47" s="30">
        <f t="shared" si="20"/>
        <v>0</v>
      </c>
      <c r="J47" s="30">
        <f t="shared" si="20"/>
        <v>0</v>
      </c>
      <c r="K47" s="30">
        <f t="shared" si="20"/>
        <v>0</v>
      </c>
    </row>
    <row r="48" spans="1:11" s="31" customFormat="1" ht="75.599999999999994" customHeight="1">
      <c r="A48" s="96" t="s">
        <v>217</v>
      </c>
      <c r="B48" s="95" t="s">
        <v>218</v>
      </c>
      <c r="C48" s="35" t="s">
        <v>137</v>
      </c>
      <c r="D48" s="36" t="s">
        <v>136</v>
      </c>
      <c r="E48" s="21">
        <v>0</v>
      </c>
      <c r="F48" s="18">
        <v>20.3</v>
      </c>
      <c r="G48" s="98">
        <v>20.3</v>
      </c>
      <c r="H48" s="98">
        <v>20.3</v>
      </c>
      <c r="I48" s="18">
        <v>0</v>
      </c>
      <c r="J48" s="18">
        <v>0</v>
      </c>
      <c r="K48" s="98">
        <v>0</v>
      </c>
    </row>
    <row r="49" spans="1:11" s="31" customFormat="1" ht="28.9" hidden="1" customHeight="1">
      <c r="A49" s="86"/>
      <c r="B49" s="87"/>
      <c r="C49" s="7"/>
      <c r="D49" s="7"/>
      <c r="E49" s="21"/>
      <c r="F49" s="21"/>
      <c r="G49" s="22"/>
      <c r="H49" s="22"/>
      <c r="I49" s="21"/>
      <c r="J49" s="21"/>
      <c r="K49" s="22"/>
    </row>
    <row r="50" spans="1:11" ht="18" customHeight="1">
      <c r="A50" s="73" t="s">
        <v>119</v>
      </c>
      <c r="B50" s="76" t="s">
        <v>120</v>
      </c>
      <c r="C50" s="7"/>
      <c r="D50" s="7"/>
      <c r="E50" s="21">
        <v>0</v>
      </c>
      <c r="F50" s="21">
        <v>89.5</v>
      </c>
      <c r="G50" s="22">
        <v>89.5</v>
      </c>
      <c r="H50" s="22">
        <v>89.5</v>
      </c>
      <c r="I50" s="21">
        <v>0</v>
      </c>
      <c r="J50" s="21">
        <v>0</v>
      </c>
      <c r="K50" s="22">
        <v>0</v>
      </c>
    </row>
    <row r="51" spans="1:11" ht="19.5" customHeight="1">
      <c r="A51" s="78" t="s">
        <v>25</v>
      </c>
      <c r="B51" s="76" t="s">
        <v>26</v>
      </c>
      <c r="C51" s="8"/>
      <c r="D51" s="8"/>
      <c r="E51" s="17">
        <f>E53+E59+E82+E106+E118+E117+E116</f>
        <v>95552.599999999991</v>
      </c>
      <c r="F51" s="17">
        <f>F53+F59+F82+F106+F123+F125</f>
        <v>143096.1</v>
      </c>
      <c r="G51" s="17">
        <f>G53+G59+G82+G106+G123+G125</f>
        <v>63020.4</v>
      </c>
      <c r="H51" s="17">
        <f>H53+H59+H82+H106+H123+H125</f>
        <v>143096.1</v>
      </c>
      <c r="I51" s="17">
        <f>I53+I59+I82+I106+I118+I117+I116</f>
        <v>54676</v>
      </c>
      <c r="J51" s="17">
        <f>J53+J59+J82+J106+J118+J117+J116</f>
        <v>1946</v>
      </c>
      <c r="K51" s="17">
        <f>K53+K59+K82+K106+K118+K117+K116</f>
        <v>1019.1</v>
      </c>
    </row>
    <row r="52" spans="1:11" ht="27" customHeight="1">
      <c r="A52" s="78" t="s">
        <v>27</v>
      </c>
      <c r="B52" s="88" t="s">
        <v>28</v>
      </c>
      <c r="C52" s="6"/>
      <c r="D52" s="6"/>
      <c r="E52" s="17">
        <f t="shared" ref="E52:K52" si="21">E53+E59+E82+E106+E117</f>
        <v>95552.599999999991</v>
      </c>
      <c r="F52" s="17">
        <f t="shared" si="21"/>
        <v>143096.1</v>
      </c>
      <c r="G52" s="17">
        <f t="shared" si="21"/>
        <v>63020.4</v>
      </c>
      <c r="H52" s="17">
        <f t="shared" si="21"/>
        <v>143096.1</v>
      </c>
      <c r="I52" s="17">
        <f t="shared" si="21"/>
        <v>54676</v>
      </c>
      <c r="J52" s="17">
        <f t="shared" si="21"/>
        <v>1946</v>
      </c>
      <c r="K52" s="17">
        <f t="shared" si="21"/>
        <v>1019.1</v>
      </c>
    </row>
    <row r="53" spans="1:11" ht="27.75" customHeight="1">
      <c r="A53" s="78" t="s">
        <v>95</v>
      </c>
      <c r="B53" s="88" t="s">
        <v>29</v>
      </c>
      <c r="C53" s="5"/>
      <c r="D53" s="5"/>
      <c r="E53" s="17">
        <f>E54</f>
        <v>908.2</v>
      </c>
      <c r="F53" s="17">
        <f t="shared" ref="F53:H53" si="22">F54</f>
        <v>908.2</v>
      </c>
      <c r="G53" s="17">
        <f t="shared" si="22"/>
        <v>757.3</v>
      </c>
      <c r="H53" s="17">
        <f t="shared" si="22"/>
        <v>908.2</v>
      </c>
      <c r="I53" s="17">
        <f>I54</f>
        <v>946</v>
      </c>
      <c r="J53" s="17">
        <f t="shared" ref="J53:K53" si="23">J54</f>
        <v>981.3</v>
      </c>
      <c r="K53" s="17">
        <f t="shared" si="23"/>
        <v>1019.1</v>
      </c>
    </row>
    <row r="54" spans="1:11" ht="19.5" customHeight="1">
      <c r="A54" s="73" t="s">
        <v>98</v>
      </c>
      <c r="B54" s="89" t="s">
        <v>99</v>
      </c>
      <c r="C54" s="7"/>
      <c r="D54" s="7"/>
      <c r="E54" s="17">
        <f t="shared" ref="E54:K54" si="24">E55+E56</f>
        <v>908.2</v>
      </c>
      <c r="F54" s="17">
        <f>F55+F56+F57</f>
        <v>908.2</v>
      </c>
      <c r="G54" s="17">
        <f>G55+G56+G57</f>
        <v>757.3</v>
      </c>
      <c r="H54" s="17">
        <f>H55+H56+H57</f>
        <v>908.2</v>
      </c>
      <c r="I54" s="17">
        <f t="shared" si="24"/>
        <v>946</v>
      </c>
      <c r="J54" s="17">
        <f t="shared" si="24"/>
        <v>981.3</v>
      </c>
      <c r="K54" s="17">
        <f t="shared" si="24"/>
        <v>1019.1</v>
      </c>
    </row>
    <row r="55" spans="1:11" ht="39" hidden="1" customHeight="1">
      <c r="A55" s="64" t="s">
        <v>140</v>
      </c>
      <c r="B55" s="28" t="s">
        <v>141</v>
      </c>
      <c r="C55" s="37" t="s">
        <v>137</v>
      </c>
      <c r="D55" s="36" t="s">
        <v>136</v>
      </c>
      <c r="E55" s="18"/>
      <c r="F55" s="18"/>
      <c r="G55" s="19"/>
      <c r="H55" s="18"/>
      <c r="I55" s="18"/>
      <c r="J55" s="18"/>
      <c r="K55" s="19"/>
    </row>
    <row r="56" spans="1:11" ht="50.25" customHeight="1">
      <c r="A56" s="64" t="s">
        <v>213</v>
      </c>
      <c r="B56" s="29" t="s">
        <v>214</v>
      </c>
      <c r="C56" s="37" t="s">
        <v>137</v>
      </c>
      <c r="D56" s="36" t="s">
        <v>136</v>
      </c>
      <c r="E56" s="18">
        <v>908.2</v>
      </c>
      <c r="F56" s="18">
        <v>908.2</v>
      </c>
      <c r="G56" s="19">
        <v>757.3</v>
      </c>
      <c r="H56" s="18">
        <v>908.2</v>
      </c>
      <c r="I56" s="18">
        <v>946</v>
      </c>
      <c r="J56" s="18">
        <v>981.3</v>
      </c>
      <c r="K56" s="19">
        <v>1019.1</v>
      </c>
    </row>
    <row r="57" spans="1:11" ht="21" hidden="1" customHeight="1">
      <c r="A57" s="64" t="s">
        <v>174</v>
      </c>
      <c r="B57" s="29" t="s">
        <v>185</v>
      </c>
      <c r="C57" s="37" t="s">
        <v>137</v>
      </c>
      <c r="D57" s="36" t="s">
        <v>136</v>
      </c>
      <c r="E57" s="18"/>
      <c r="F57" s="18"/>
      <c r="G57" s="19"/>
      <c r="H57" s="19"/>
      <c r="I57" s="18"/>
      <c r="J57" s="18"/>
      <c r="K57" s="19"/>
    </row>
    <row r="58" spans="1:11" ht="41.45" hidden="1" customHeight="1">
      <c r="A58" s="64"/>
      <c r="B58" s="28"/>
      <c r="C58" s="37" t="s">
        <v>137</v>
      </c>
      <c r="D58" s="36" t="s">
        <v>136</v>
      </c>
      <c r="E58" s="18"/>
      <c r="F58" s="18"/>
      <c r="G58" s="19"/>
      <c r="H58" s="19"/>
      <c r="I58" s="18"/>
      <c r="J58" s="18"/>
      <c r="K58" s="19"/>
    </row>
    <row r="59" spans="1:11" ht="50.25" customHeight="1">
      <c r="A59" s="78" t="s">
        <v>96</v>
      </c>
      <c r="B59" s="88" t="s">
        <v>30</v>
      </c>
      <c r="C59" s="37" t="s">
        <v>137</v>
      </c>
      <c r="D59" s="36" t="s">
        <v>136</v>
      </c>
      <c r="E59" s="17">
        <f>SUM(E60:E80)</f>
        <v>94029.5</v>
      </c>
      <c r="F59" s="17">
        <f>SUM(F60:F80)+F75</f>
        <v>94029.5</v>
      </c>
      <c r="G59" s="17">
        <f>SUM(G60:G80)+G75</f>
        <v>31602.2</v>
      </c>
      <c r="H59" s="17">
        <f>SUM(H60:H80)+H75</f>
        <v>94029.5</v>
      </c>
      <c r="I59" s="17">
        <f>SUM(I60:I80)</f>
        <v>3000</v>
      </c>
      <c r="J59" s="17">
        <f t="shared" ref="J59" si="25">SUM(J60:J80)</f>
        <v>964.7</v>
      </c>
      <c r="K59" s="17">
        <f>SUM(K60:K80)</f>
        <v>0</v>
      </c>
    </row>
    <row r="60" spans="1:11" ht="66" hidden="1" customHeight="1">
      <c r="A60" s="77" t="s">
        <v>121</v>
      </c>
      <c r="B60" s="32" t="s">
        <v>160</v>
      </c>
      <c r="C60" s="37" t="s">
        <v>137</v>
      </c>
      <c r="D60" s="36" t="s">
        <v>136</v>
      </c>
      <c r="E60" s="17">
        <v>0</v>
      </c>
      <c r="F60" s="24"/>
      <c r="G60" s="24"/>
      <c r="H60" s="24"/>
      <c r="I60" s="24"/>
      <c r="J60" s="24"/>
      <c r="K60" s="24"/>
    </row>
    <row r="61" spans="1:11" ht="52.5" hidden="1" customHeight="1">
      <c r="A61" s="77" t="s">
        <v>122</v>
      </c>
      <c r="B61" s="32" t="s">
        <v>123</v>
      </c>
      <c r="C61" s="37" t="s">
        <v>137</v>
      </c>
      <c r="D61" s="36" t="s">
        <v>136</v>
      </c>
      <c r="E61" s="24"/>
      <c r="F61" s="24"/>
      <c r="G61" s="24"/>
      <c r="H61" s="24"/>
      <c r="I61" s="24"/>
      <c r="J61" s="24"/>
      <c r="K61" s="24"/>
    </row>
    <row r="62" spans="1:11" ht="64.5" hidden="1" customHeight="1">
      <c r="A62" s="77" t="s">
        <v>142</v>
      </c>
      <c r="B62" s="32" t="s">
        <v>143</v>
      </c>
      <c r="C62" s="37" t="s">
        <v>137</v>
      </c>
      <c r="D62" s="36" t="s">
        <v>136</v>
      </c>
      <c r="E62" s="24"/>
      <c r="F62" s="18"/>
      <c r="G62" s="19"/>
      <c r="H62" s="18"/>
      <c r="I62" s="18"/>
      <c r="J62" s="18"/>
      <c r="K62" s="19"/>
    </row>
    <row r="63" spans="1:11" ht="64.5" hidden="1" customHeight="1">
      <c r="A63" s="77" t="s">
        <v>151</v>
      </c>
      <c r="B63" s="32" t="s">
        <v>152</v>
      </c>
      <c r="C63" s="37" t="s">
        <v>138</v>
      </c>
      <c r="D63" s="36" t="s">
        <v>136</v>
      </c>
      <c r="E63" s="24"/>
      <c r="F63" s="18"/>
      <c r="G63" s="19"/>
      <c r="H63" s="18"/>
      <c r="I63" s="18"/>
      <c r="J63" s="18"/>
      <c r="K63" s="19"/>
    </row>
    <row r="64" spans="1:11" ht="38.25" hidden="1" customHeight="1">
      <c r="A64" s="77" t="s">
        <v>124</v>
      </c>
      <c r="B64" s="32" t="s">
        <v>125</v>
      </c>
      <c r="C64" s="37" t="s">
        <v>138</v>
      </c>
      <c r="D64" s="36" t="s">
        <v>136</v>
      </c>
      <c r="E64" s="24"/>
      <c r="F64" s="24"/>
      <c r="G64" s="24"/>
      <c r="H64" s="24"/>
      <c r="I64" s="24"/>
      <c r="J64" s="17"/>
      <c r="K64" s="17"/>
    </row>
    <row r="65" spans="1:11" ht="26.25" hidden="1" customHeight="1">
      <c r="A65" s="77" t="s">
        <v>126</v>
      </c>
      <c r="B65" s="32" t="s">
        <v>127</v>
      </c>
      <c r="C65" s="37" t="s">
        <v>138</v>
      </c>
      <c r="D65" s="36" t="s">
        <v>136</v>
      </c>
      <c r="E65" s="24"/>
      <c r="F65" s="34"/>
      <c r="G65" s="24"/>
      <c r="H65" s="34"/>
      <c r="I65" s="24"/>
      <c r="J65" s="17"/>
      <c r="K65" s="17"/>
    </row>
    <row r="66" spans="1:11" ht="47.45" customHeight="1">
      <c r="A66" s="77" t="s">
        <v>210</v>
      </c>
      <c r="B66" s="32" t="s">
        <v>211</v>
      </c>
      <c r="C66" s="99" t="s">
        <v>138</v>
      </c>
      <c r="D66" s="100" t="s">
        <v>136</v>
      </c>
      <c r="E66" s="24">
        <v>4606</v>
      </c>
      <c r="F66" s="34">
        <v>4606</v>
      </c>
      <c r="G66" s="24">
        <v>4606</v>
      </c>
      <c r="H66" s="34">
        <v>4606</v>
      </c>
      <c r="I66" s="24">
        <v>3000</v>
      </c>
      <c r="J66" s="17"/>
      <c r="K66" s="17"/>
    </row>
    <row r="67" spans="1:11" ht="54.75" customHeight="1">
      <c r="A67" s="77" t="s">
        <v>212</v>
      </c>
      <c r="B67" s="32" t="s">
        <v>247</v>
      </c>
      <c r="C67" s="99" t="s">
        <v>138</v>
      </c>
      <c r="D67" s="100" t="s">
        <v>136</v>
      </c>
      <c r="E67" s="24">
        <v>89423.5</v>
      </c>
      <c r="F67" s="34">
        <v>89423.5</v>
      </c>
      <c r="G67" s="24">
        <v>26996.2</v>
      </c>
      <c r="H67" s="34">
        <v>89423.5</v>
      </c>
      <c r="I67" s="24"/>
      <c r="J67" s="17"/>
      <c r="K67" s="17"/>
    </row>
    <row r="68" spans="1:11" ht="78.75" customHeight="1">
      <c r="A68" s="77" t="s">
        <v>223</v>
      </c>
      <c r="B68" s="33" t="s">
        <v>225</v>
      </c>
      <c r="C68" s="37" t="s">
        <v>138</v>
      </c>
      <c r="D68" s="38" t="s">
        <v>171</v>
      </c>
      <c r="E68" s="24"/>
      <c r="F68" s="34"/>
      <c r="G68" s="24"/>
      <c r="H68" s="34"/>
      <c r="I68" s="24"/>
      <c r="J68" s="24">
        <v>964.7</v>
      </c>
      <c r="K68" s="24"/>
    </row>
    <row r="69" spans="1:11" ht="51" hidden="1" customHeight="1">
      <c r="A69" s="77" t="s">
        <v>145</v>
      </c>
      <c r="B69" s="32" t="s">
        <v>97</v>
      </c>
      <c r="C69" s="37" t="s">
        <v>138</v>
      </c>
      <c r="D69" s="38" t="s">
        <v>171</v>
      </c>
      <c r="E69" s="24"/>
      <c r="F69" s="24"/>
      <c r="G69" s="19"/>
      <c r="H69" s="24"/>
      <c r="I69" s="24"/>
      <c r="J69" s="24"/>
      <c r="K69" s="20"/>
    </row>
    <row r="70" spans="1:11" ht="40.5" hidden="1" customHeight="1">
      <c r="A70" s="77" t="s">
        <v>63</v>
      </c>
      <c r="B70" s="32" t="s">
        <v>55</v>
      </c>
      <c r="C70" s="37" t="s">
        <v>138</v>
      </c>
      <c r="D70" s="38" t="s">
        <v>171</v>
      </c>
      <c r="E70" s="24"/>
      <c r="F70" s="24"/>
      <c r="G70" s="19"/>
      <c r="H70" s="24"/>
      <c r="I70" s="24"/>
      <c r="J70" s="24"/>
      <c r="K70" s="19"/>
    </row>
    <row r="71" spans="1:11" ht="49.5" hidden="1" customHeight="1">
      <c r="A71" s="77" t="s">
        <v>91</v>
      </c>
      <c r="B71" s="32" t="s">
        <v>92</v>
      </c>
      <c r="C71" s="37" t="s">
        <v>138</v>
      </c>
      <c r="D71" s="38" t="s">
        <v>171</v>
      </c>
      <c r="E71" s="18"/>
      <c r="F71" s="24"/>
      <c r="G71" s="19"/>
      <c r="H71" s="24"/>
      <c r="I71" s="24"/>
      <c r="J71" s="24"/>
      <c r="K71" s="19"/>
    </row>
    <row r="72" spans="1:11" ht="49.5" hidden="1" customHeight="1">
      <c r="A72" s="77" t="s">
        <v>128</v>
      </c>
      <c r="B72" s="32" t="s">
        <v>130</v>
      </c>
      <c r="C72" s="37" t="s">
        <v>138</v>
      </c>
      <c r="D72" s="38" t="s">
        <v>171</v>
      </c>
      <c r="E72" s="18"/>
      <c r="F72" s="18"/>
      <c r="G72" s="19"/>
      <c r="H72" s="18"/>
      <c r="I72" s="18"/>
      <c r="J72" s="18"/>
      <c r="K72" s="20"/>
    </row>
    <row r="73" spans="1:11" ht="49.5" hidden="1" customHeight="1">
      <c r="A73" s="77" t="s">
        <v>129</v>
      </c>
      <c r="B73" s="32" t="s">
        <v>161</v>
      </c>
      <c r="C73" s="37" t="s">
        <v>138</v>
      </c>
      <c r="D73" s="38" t="s">
        <v>171</v>
      </c>
      <c r="E73" s="24"/>
      <c r="F73" s="18"/>
      <c r="G73" s="19"/>
      <c r="H73" s="18"/>
      <c r="I73" s="24"/>
      <c r="J73" s="24"/>
      <c r="K73" s="19"/>
    </row>
    <row r="74" spans="1:11" ht="49.5" hidden="1" customHeight="1">
      <c r="A74" s="61" t="s">
        <v>154</v>
      </c>
      <c r="B74" s="41" t="s">
        <v>153</v>
      </c>
      <c r="C74" s="37" t="s">
        <v>138</v>
      </c>
      <c r="D74" s="38" t="s">
        <v>171</v>
      </c>
      <c r="E74" s="24"/>
      <c r="F74" s="18"/>
      <c r="G74" s="19"/>
      <c r="H74" s="18"/>
      <c r="I74" s="18"/>
      <c r="J74" s="18"/>
      <c r="K74" s="19"/>
    </row>
    <row r="75" spans="1:11" ht="33" hidden="1" customHeight="1">
      <c r="A75" s="62" t="s">
        <v>156</v>
      </c>
      <c r="B75" s="42" t="s">
        <v>155</v>
      </c>
      <c r="C75" s="37" t="s">
        <v>138</v>
      </c>
      <c r="D75" s="38" t="s">
        <v>171</v>
      </c>
      <c r="E75" s="24"/>
      <c r="F75" s="18"/>
      <c r="G75" s="19"/>
      <c r="H75" s="18"/>
      <c r="I75" s="18"/>
      <c r="J75" s="18"/>
      <c r="K75" s="19"/>
    </row>
    <row r="76" spans="1:11" ht="66.75" hidden="1" customHeight="1">
      <c r="A76" s="77" t="s">
        <v>159</v>
      </c>
      <c r="B76" s="32" t="s">
        <v>150</v>
      </c>
      <c r="C76" s="37" t="s">
        <v>138</v>
      </c>
      <c r="D76" s="38" t="s">
        <v>171</v>
      </c>
      <c r="E76" s="18"/>
      <c r="F76" s="24"/>
      <c r="G76" s="19"/>
      <c r="H76" s="24"/>
      <c r="I76" s="24"/>
      <c r="J76" s="24"/>
      <c r="K76" s="19"/>
    </row>
    <row r="77" spans="1:11" ht="37.5" hidden="1" customHeight="1">
      <c r="A77" s="90" t="s">
        <v>93</v>
      </c>
      <c r="B77" s="44" t="s">
        <v>94</v>
      </c>
      <c r="C77" s="45" t="s">
        <v>138</v>
      </c>
      <c r="D77" s="38" t="s">
        <v>171</v>
      </c>
      <c r="E77" s="46"/>
      <c r="F77" s="47"/>
      <c r="G77" s="48"/>
      <c r="H77" s="47"/>
      <c r="I77" s="46"/>
      <c r="J77" s="46"/>
      <c r="K77" s="49"/>
    </row>
    <row r="78" spans="1:11" s="31" customFormat="1" ht="67.5" hidden="1" customHeight="1">
      <c r="A78" s="77" t="s">
        <v>162</v>
      </c>
      <c r="B78" s="32" t="s">
        <v>164</v>
      </c>
      <c r="C78" s="37" t="s">
        <v>138</v>
      </c>
      <c r="D78" s="38" t="s">
        <v>171</v>
      </c>
      <c r="E78" s="18"/>
      <c r="F78" s="35"/>
      <c r="G78" s="54"/>
      <c r="H78" s="35"/>
      <c r="I78" s="18"/>
      <c r="J78" s="18"/>
      <c r="K78" s="19"/>
    </row>
    <row r="79" spans="1:11" s="31" customFormat="1" ht="67.5" hidden="1" customHeight="1">
      <c r="A79" s="77" t="s">
        <v>151</v>
      </c>
      <c r="B79" s="55" t="s">
        <v>189</v>
      </c>
      <c r="C79" s="37" t="s">
        <v>138</v>
      </c>
      <c r="D79" s="38" t="s">
        <v>171</v>
      </c>
      <c r="E79" s="18"/>
      <c r="F79" s="35"/>
      <c r="G79" s="54"/>
      <c r="H79" s="35"/>
      <c r="I79" s="18"/>
      <c r="J79" s="18"/>
      <c r="K79" s="19"/>
    </row>
    <row r="80" spans="1:11" s="31" customFormat="1" ht="66.75" hidden="1" customHeight="1">
      <c r="A80" s="77" t="s">
        <v>163</v>
      </c>
      <c r="B80" s="32" t="s">
        <v>165</v>
      </c>
      <c r="C80" s="37" t="s">
        <v>138</v>
      </c>
      <c r="D80" s="38" t="s">
        <v>171</v>
      </c>
      <c r="E80" s="18"/>
      <c r="F80" s="35"/>
      <c r="H80" s="35"/>
      <c r="I80" s="18"/>
      <c r="J80" s="18"/>
      <c r="K80" s="19"/>
    </row>
    <row r="81" spans="1:11" ht="28.5" hidden="1" customHeight="1">
      <c r="D81" s="38" t="s">
        <v>171</v>
      </c>
    </row>
    <row r="82" spans="1:11" ht="32.1" hidden="1" customHeight="1">
      <c r="A82" s="78" t="s">
        <v>64</v>
      </c>
      <c r="B82" s="88" t="s">
        <v>31</v>
      </c>
      <c r="C82" s="37" t="s">
        <v>138</v>
      </c>
      <c r="D82" s="38" t="s">
        <v>171</v>
      </c>
      <c r="E82" s="17">
        <f>SUM(E83:E104)</f>
        <v>0</v>
      </c>
      <c r="F82" s="17">
        <f>SUM(F83:F105)</f>
        <v>0</v>
      </c>
      <c r="G82" s="17">
        <f>SUM(G83:G105)</f>
        <v>0</v>
      </c>
      <c r="H82" s="17">
        <f>SUM(H83:H105)</f>
        <v>0</v>
      </c>
      <c r="I82" s="17">
        <f>SUM(I83:I104)</f>
        <v>0</v>
      </c>
      <c r="J82" s="17">
        <f t="shared" ref="J82" si="26">SUM(J83:J104)</f>
        <v>0</v>
      </c>
      <c r="K82" s="17">
        <f t="shared" ref="K82" si="27">SUM(K83:K104)</f>
        <v>0</v>
      </c>
    </row>
    <row r="83" spans="1:11" ht="48.75" hidden="1" customHeight="1">
      <c r="A83" s="64" t="s">
        <v>65</v>
      </c>
      <c r="B83" s="28" t="s">
        <v>32</v>
      </c>
      <c r="C83" s="37" t="s">
        <v>138</v>
      </c>
      <c r="D83" s="38" t="s">
        <v>171</v>
      </c>
      <c r="E83" s="18"/>
      <c r="F83" s="18"/>
      <c r="G83" s="19"/>
      <c r="H83" s="18"/>
      <c r="I83" s="19"/>
      <c r="J83" s="19"/>
      <c r="K83" s="19"/>
    </row>
    <row r="84" spans="1:11" ht="65.25" hidden="1" customHeight="1">
      <c r="A84" s="64" t="s">
        <v>66</v>
      </c>
      <c r="B84" s="28" t="s">
        <v>33</v>
      </c>
      <c r="C84" s="37" t="s">
        <v>138</v>
      </c>
      <c r="D84" s="38" t="s">
        <v>171</v>
      </c>
      <c r="E84" s="18"/>
      <c r="F84" s="18"/>
      <c r="G84" s="19"/>
      <c r="H84" s="18"/>
      <c r="I84" s="18"/>
      <c r="J84" s="18"/>
      <c r="K84" s="18"/>
    </row>
    <row r="85" spans="1:11" ht="51" hidden="1" customHeight="1">
      <c r="A85" s="64" t="s">
        <v>67</v>
      </c>
      <c r="B85" s="28" t="s">
        <v>34</v>
      </c>
      <c r="C85" s="37" t="s">
        <v>138</v>
      </c>
      <c r="D85" s="38" t="s">
        <v>171</v>
      </c>
      <c r="E85" s="18"/>
      <c r="F85" s="18"/>
      <c r="G85" s="19"/>
      <c r="H85" s="18"/>
      <c r="I85" s="18"/>
      <c r="J85" s="18"/>
      <c r="K85" s="18"/>
    </row>
    <row r="86" spans="1:11" ht="51" hidden="1" customHeight="1">
      <c r="A86" s="64" t="s">
        <v>68</v>
      </c>
      <c r="B86" s="28" t="s">
        <v>35</v>
      </c>
      <c r="C86" s="37" t="s">
        <v>138</v>
      </c>
      <c r="D86" s="38" t="s">
        <v>171</v>
      </c>
      <c r="E86" s="18"/>
      <c r="F86" s="18"/>
      <c r="G86" s="19"/>
      <c r="H86" s="18"/>
      <c r="I86" s="18"/>
      <c r="J86" s="18"/>
      <c r="K86" s="18"/>
    </row>
    <row r="87" spans="1:11" ht="60" hidden="1" customHeight="1">
      <c r="A87" s="64" t="s">
        <v>69</v>
      </c>
      <c r="B87" s="28" t="s">
        <v>36</v>
      </c>
      <c r="C87" s="37" t="s">
        <v>138</v>
      </c>
      <c r="D87" s="38" t="s">
        <v>171</v>
      </c>
      <c r="E87" s="18"/>
      <c r="F87" s="18"/>
      <c r="G87" s="19"/>
      <c r="H87" s="18"/>
      <c r="I87" s="18"/>
      <c r="J87" s="18"/>
      <c r="K87" s="18"/>
    </row>
    <row r="88" spans="1:11" ht="80.25" hidden="1" customHeight="1">
      <c r="A88" s="64" t="s">
        <v>70</v>
      </c>
      <c r="B88" s="28" t="s">
        <v>37</v>
      </c>
      <c r="C88" s="37" t="s">
        <v>138</v>
      </c>
      <c r="D88" s="38" t="s">
        <v>171</v>
      </c>
      <c r="E88" s="18"/>
      <c r="F88" s="18"/>
      <c r="G88" s="19"/>
      <c r="H88" s="18"/>
      <c r="I88" s="18"/>
      <c r="J88" s="18"/>
      <c r="K88" s="18"/>
    </row>
    <row r="89" spans="1:11" ht="77.25" hidden="1" customHeight="1">
      <c r="A89" s="64" t="s">
        <v>71</v>
      </c>
      <c r="B89" s="28" t="s">
        <v>38</v>
      </c>
      <c r="C89" s="37" t="s">
        <v>138</v>
      </c>
      <c r="D89" s="38" t="s">
        <v>171</v>
      </c>
      <c r="E89" s="18"/>
      <c r="F89" s="18"/>
      <c r="G89" s="19"/>
      <c r="H89" s="18"/>
      <c r="I89" s="18"/>
      <c r="J89" s="18"/>
      <c r="K89" s="18"/>
    </row>
    <row r="90" spans="1:11" ht="97.5" hidden="1" customHeight="1">
      <c r="A90" s="64" t="s">
        <v>72</v>
      </c>
      <c r="B90" s="28" t="s">
        <v>39</v>
      </c>
      <c r="C90" s="37" t="s">
        <v>138</v>
      </c>
      <c r="D90" s="38" t="s">
        <v>171</v>
      </c>
      <c r="E90" s="18"/>
      <c r="F90" s="18"/>
      <c r="G90" s="19"/>
      <c r="H90" s="18"/>
      <c r="I90" s="18"/>
      <c r="J90" s="18"/>
      <c r="K90" s="18"/>
    </row>
    <row r="91" spans="1:11" ht="77.25" hidden="1" customHeight="1">
      <c r="A91" s="64" t="s">
        <v>73</v>
      </c>
      <c r="B91" s="28" t="s">
        <v>40</v>
      </c>
      <c r="C91" s="37" t="s">
        <v>138</v>
      </c>
      <c r="D91" s="38" t="s">
        <v>171</v>
      </c>
      <c r="E91" s="19"/>
      <c r="F91" s="18"/>
      <c r="G91" s="19"/>
      <c r="H91" s="18"/>
      <c r="I91" s="18"/>
      <c r="J91" s="18"/>
      <c r="K91" s="18"/>
    </row>
    <row r="92" spans="1:11" ht="64.5" hidden="1" customHeight="1">
      <c r="A92" s="64" t="s">
        <v>74</v>
      </c>
      <c r="B92" s="28" t="s">
        <v>41</v>
      </c>
      <c r="C92" s="37" t="s">
        <v>138</v>
      </c>
      <c r="D92" s="38" t="s">
        <v>171</v>
      </c>
      <c r="E92" s="18"/>
      <c r="F92" s="18"/>
      <c r="G92" s="19"/>
      <c r="H92" s="18"/>
      <c r="I92" s="19"/>
      <c r="J92" s="19"/>
      <c r="K92" s="19"/>
    </row>
    <row r="93" spans="1:11" ht="62.25" hidden="1" customHeight="1">
      <c r="A93" s="64" t="s">
        <v>75</v>
      </c>
      <c r="B93" s="28" t="s">
        <v>42</v>
      </c>
      <c r="C93" s="37" t="s">
        <v>138</v>
      </c>
      <c r="D93" s="38" t="s">
        <v>171</v>
      </c>
      <c r="E93" s="18"/>
      <c r="F93" s="18"/>
      <c r="G93" s="19"/>
      <c r="H93" s="18"/>
      <c r="I93" s="18"/>
      <c r="J93" s="18"/>
      <c r="K93" s="18"/>
    </row>
    <row r="94" spans="1:11" ht="75" hidden="1" customHeight="1">
      <c r="A94" s="64" t="s">
        <v>76</v>
      </c>
      <c r="B94" s="28" t="s">
        <v>43</v>
      </c>
      <c r="C94" s="37" t="s">
        <v>138</v>
      </c>
      <c r="D94" s="38" t="s">
        <v>171</v>
      </c>
      <c r="E94" s="18"/>
      <c r="F94" s="18"/>
      <c r="G94" s="19"/>
      <c r="H94" s="18"/>
      <c r="I94" s="18"/>
      <c r="J94" s="18"/>
      <c r="K94" s="18"/>
    </row>
    <row r="95" spans="1:11" ht="63" hidden="1" customHeight="1">
      <c r="A95" s="64" t="s">
        <v>77</v>
      </c>
      <c r="B95" s="28" t="s">
        <v>44</v>
      </c>
      <c r="C95" s="37" t="s">
        <v>138</v>
      </c>
      <c r="D95" s="38" t="s">
        <v>171</v>
      </c>
      <c r="E95" s="18"/>
      <c r="F95" s="18"/>
      <c r="G95" s="19"/>
      <c r="H95" s="18"/>
      <c r="I95" s="18"/>
      <c r="J95" s="18"/>
      <c r="K95" s="18"/>
    </row>
    <row r="96" spans="1:11" ht="62.25" hidden="1" customHeight="1">
      <c r="A96" s="64" t="s">
        <v>78</v>
      </c>
      <c r="B96" s="28" t="s">
        <v>45</v>
      </c>
      <c r="C96" s="37" t="s">
        <v>138</v>
      </c>
      <c r="D96" s="38" t="s">
        <v>171</v>
      </c>
      <c r="E96" s="18"/>
      <c r="F96" s="18"/>
      <c r="G96" s="19"/>
      <c r="H96" s="18"/>
      <c r="I96" s="18"/>
      <c r="J96" s="18"/>
      <c r="K96" s="18"/>
    </row>
    <row r="97" spans="1:11" ht="78" hidden="1" customHeight="1">
      <c r="A97" s="64" t="s">
        <v>79</v>
      </c>
      <c r="B97" s="92" t="s">
        <v>46</v>
      </c>
      <c r="C97" s="37" t="s">
        <v>138</v>
      </c>
      <c r="D97" s="38" t="s">
        <v>171</v>
      </c>
      <c r="E97" s="18"/>
      <c r="F97" s="18"/>
      <c r="G97" s="20"/>
      <c r="H97" s="18"/>
      <c r="I97" s="18"/>
      <c r="J97" s="18"/>
      <c r="K97" s="18"/>
    </row>
    <row r="98" spans="1:11" ht="33.75" hidden="1" customHeight="1">
      <c r="A98" s="64" t="s">
        <v>80</v>
      </c>
      <c r="B98" s="92" t="s">
        <v>47</v>
      </c>
      <c r="C98" s="37" t="s">
        <v>138</v>
      </c>
      <c r="D98" s="38" t="s">
        <v>171</v>
      </c>
      <c r="E98" s="18"/>
      <c r="F98" s="18"/>
      <c r="G98" s="20"/>
      <c r="H98" s="18"/>
      <c r="I98" s="18"/>
      <c r="J98" s="18"/>
      <c r="K98" s="18"/>
    </row>
    <row r="99" spans="1:11" ht="51" hidden="1" customHeight="1">
      <c r="A99" s="64" t="s">
        <v>81</v>
      </c>
      <c r="B99" s="93" t="s">
        <v>48</v>
      </c>
      <c r="C99" s="37" t="s">
        <v>138</v>
      </c>
      <c r="D99" s="38" t="s">
        <v>171</v>
      </c>
      <c r="E99" s="18"/>
      <c r="F99" s="18"/>
      <c r="G99" s="19"/>
      <c r="H99" s="18"/>
      <c r="I99" s="18"/>
      <c r="J99" s="18"/>
      <c r="K99" s="18"/>
    </row>
    <row r="100" spans="1:11" ht="129" hidden="1" customHeight="1">
      <c r="A100" s="64" t="s">
        <v>82</v>
      </c>
      <c r="B100" s="28" t="s">
        <v>49</v>
      </c>
      <c r="C100" s="37" t="s">
        <v>138</v>
      </c>
      <c r="D100" s="38" t="s">
        <v>171</v>
      </c>
      <c r="E100" s="19"/>
      <c r="F100" s="18"/>
      <c r="G100" s="19"/>
      <c r="H100" s="18"/>
      <c r="I100" s="18"/>
      <c r="J100" s="18"/>
      <c r="K100" s="18"/>
    </row>
    <row r="101" spans="1:11" ht="80.25" hidden="1" customHeight="1">
      <c r="A101" s="64" t="s">
        <v>83</v>
      </c>
      <c r="B101" s="32" t="s">
        <v>144</v>
      </c>
      <c r="C101" s="37" t="s">
        <v>138</v>
      </c>
      <c r="D101" s="38" t="s">
        <v>171</v>
      </c>
      <c r="E101" s="18"/>
      <c r="F101" s="18"/>
      <c r="G101" s="19"/>
      <c r="H101" s="18"/>
      <c r="I101" s="19"/>
      <c r="J101" s="19"/>
      <c r="K101" s="19"/>
    </row>
    <row r="102" spans="1:11" ht="80.25" hidden="1" customHeight="1">
      <c r="A102" s="64" t="s">
        <v>147</v>
      </c>
      <c r="B102" s="32" t="s">
        <v>148</v>
      </c>
      <c r="C102" s="37" t="s">
        <v>138</v>
      </c>
      <c r="D102" s="38" t="s">
        <v>171</v>
      </c>
      <c r="E102" s="18"/>
      <c r="F102" s="18"/>
      <c r="G102" s="19"/>
      <c r="H102" s="18"/>
      <c r="I102" s="18"/>
      <c r="J102" s="18"/>
      <c r="K102" s="18"/>
    </row>
    <row r="103" spans="1:11" ht="65.25" hidden="1" customHeight="1">
      <c r="A103" s="64" t="s">
        <v>84</v>
      </c>
      <c r="B103" s="32" t="s">
        <v>56</v>
      </c>
      <c r="C103" s="37" t="s">
        <v>138</v>
      </c>
      <c r="D103" s="38" t="s">
        <v>171</v>
      </c>
      <c r="E103" s="17"/>
      <c r="F103" s="18"/>
      <c r="G103" s="56"/>
      <c r="H103" s="18"/>
      <c r="I103" s="18"/>
      <c r="J103" s="18"/>
      <c r="K103" s="18"/>
    </row>
    <row r="104" spans="1:11" ht="65.25" hidden="1" customHeight="1">
      <c r="A104" s="63" t="s">
        <v>158</v>
      </c>
      <c r="B104" s="43" t="s">
        <v>157</v>
      </c>
      <c r="C104" s="37" t="s">
        <v>138</v>
      </c>
      <c r="D104" s="38" t="s">
        <v>171</v>
      </c>
      <c r="E104" s="17"/>
      <c r="F104" s="18"/>
      <c r="G104" s="56"/>
      <c r="H104" s="18"/>
      <c r="I104" s="18"/>
      <c r="J104" s="18"/>
      <c r="K104" s="18"/>
    </row>
    <row r="105" spans="1:11" ht="49.15" hidden="1" customHeight="1">
      <c r="A105" s="63" t="s">
        <v>175</v>
      </c>
      <c r="B105" s="52" t="s">
        <v>176</v>
      </c>
      <c r="C105" s="37" t="s">
        <v>138</v>
      </c>
      <c r="D105" s="38" t="s">
        <v>171</v>
      </c>
      <c r="E105" s="17"/>
      <c r="F105" s="18"/>
      <c r="G105" s="19"/>
      <c r="H105" s="18"/>
      <c r="I105" s="18"/>
      <c r="J105" s="18"/>
      <c r="K105" s="18"/>
    </row>
    <row r="106" spans="1:11" ht="53.45" customHeight="1">
      <c r="A106" s="77" t="s">
        <v>85</v>
      </c>
      <c r="B106" s="88" t="s">
        <v>50</v>
      </c>
      <c r="C106" s="37" t="s">
        <v>137</v>
      </c>
      <c r="D106" s="36" t="s">
        <v>136</v>
      </c>
      <c r="E106" s="17">
        <f>SUM(E107:E115)</f>
        <v>614.9</v>
      </c>
      <c r="F106" s="17">
        <f>SUM(F107:F122)</f>
        <v>48158.400000000001</v>
      </c>
      <c r="G106" s="17">
        <f>SUM(G107:G122)</f>
        <v>30660.9</v>
      </c>
      <c r="H106" s="17">
        <f>SUM(H107:H122)</f>
        <v>48158.400000000001</v>
      </c>
      <c r="I106" s="17">
        <f>SUM(I107:I120)</f>
        <v>50730</v>
      </c>
      <c r="J106" s="17">
        <f t="shared" ref="J106:K106" si="28">SUM(J107:J120)</f>
        <v>0</v>
      </c>
      <c r="K106" s="17">
        <f t="shared" si="28"/>
        <v>0</v>
      </c>
    </row>
    <row r="107" spans="1:11" ht="63" hidden="1" customHeight="1">
      <c r="A107" s="64" t="s">
        <v>86</v>
      </c>
      <c r="B107" s="33" t="s">
        <v>51</v>
      </c>
      <c r="C107" s="37" t="s">
        <v>138</v>
      </c>
      <c r="D107" s="36" t="s">
        <v>136</v>
      </c>
      <c r="E107" s="18"/>
      <c r="F107" s="25"/>
      <c r="G107" s="19"/>
      <c r="H107" s="25"/>
      <c r="I107" s="25"/>
      <c r="J107" s="25"/>
      <c r="K107" s="19"/>
    </row>
    <row r="108" spans="1:11" ht="31.5" hidden="1" customHeight="1">
      <c r="A108" s="64" t="s">
        <v>87</v>
      </c>
      <c r="B108" s="33" t="s">
        <v>52</v>
      </c>
      <c r="C108" s="37" t="s">
        <v>138</v>
      </c>
      <c r="D108" s="36" t="s">
        <v>136</v>
      </c>
      <c r="E108" s="18"/>
      <c r="F108" s="18"/>
      <c r="G108" s="19"/>
      <c r="H108" s="18"/>
      <c r="I108" s="18"/>
      <c r="J108" s="18"/>
      <c r="K108" s="20"/>
    </row>
    <row r="109" spans="1:11" ht="75.75" customHeight="1">
      <c r="A109" s="64" t="s">
        <v>224</v>
      </c>
      <c r="B109" s="101" t="s">
        <v>226</v>
      </c>
      <c r="C109" s="37" t="s">
        <v>137</v>
      </c>
      <c r="D109" s="36" t="s">
        <v>136</v>
      </c>
      <c r="E109" s="18"/>
      <c r="F109" s="18"/>
      <c r="G109" s="19"/>
      <c r="H109" s="18"/>
      <c r="I109" s="18">
        <v>50000</v>
      </c>
      <c r="J109" s="18"/>
      <c r="K109" s="20"/>
    </row>
    <row r="110" spans="1:11" ht="49.5" customHeight="1">
      <c r="A110" s="64" t="s">
        <v>215</v>
      </c>
      <c r="B110" s="33" t="s">
        <v>216</v>
      </c>
      <c r="C110" s="37" t="s">
        <v>137</v>
      </c>
      <c r="D110" s="36" t="s">
        <v>136</v>
      </c>
      <c r="E110" s="18">
        <v>614.9</v>
      </c>
      <c r="F110" s="18">
        <v>22108.400000000001</v>
      </c>
      <c r="G110" s="19">
        <v>18610.900000000001</v>
      </c>
      <c r="H110" s="18">
        <v>22108.400000000001</v>
      </c>
      <c r="I110" s="18">
        <v>730</v>
      </c>
      <c r="J110" s="18"/>
      <c r="K110" s="20"/>
    </row>
    <row r="111" spans="1:11" ht="1.1499999999999999" customHeight="1">
      <c r="A111" s="64" t="s">
        <v>131</v>
      </c>
      <c r="B111" s="33" t="s">
        <v>132</v>
      </c>
      <c r="C111" s="37" t="s">
        <v>138</v>
      </c>
      <c r="D111" s="38" t="s">
        <v>171</v>
      </c>
      <c r="E111" s="18"/>
      <c r="F111" s="18"/>
      <c r="G111" s="19"/>
      <c r="H111" s="18"/>
      <c r="I111" s="18"/>
      <c r="J111" s="18"/>
      <c r="K111" s="20"/>
    </row>
    <row r="112" spans="1:11" ht="50.25" customHeight="1">
      <c r="A112" s="64" t="s">
        <v>219</v>
      </c>
      <c r="B112" s="33" t="s">
        <v>220</v>
      </c>
      <c r="C112" s="37" t="s">
        <v>137</v>
      </c>
      <c r="D112" s="36" t="s">
        <v>136</v>
      </c>
      <c r="E112" s="18"/>
      <c r="F112" s="18">
        <v>6050</v>
      </c>
      <c r="G112" s="19">
        <v>6050</v>
      </c>
      <c r="H112" s="18">
        <v>6050</v>
      </c>
      <c r="I112" s="18"/>
      <c r="J112" s="18"/>
      <c r="K112" s="50"/>
    </row>
    <row r="113" spans="1:11" ht="44.25" hidden="1" customHeight="1">
      <c r="A113" s="64"/>
      <c r="C113" s="37" t="s">
        <v>138</v>
      </c>
      <c r="D113" s="38" t="s">
        <v>171</v>
      </c>
      <c r="E113" s="18"/>
      <c r="F113" s="18"/>
      <c r="G113" s="19"/>
      <c r="H113" s="18"/>
      <c r="I113" s="18"/>
      <c r="J113" s="18"/>
      <c r="K113" s="50"/>
    </row>
    <row r="114" spans="1:11" ht="52.9" customHeight="1">
      <c r="A114" s="64" t="s">
        <v>221</v>
      </c>
      <c r="B114" s="97" t="s">
        <v>222</v>
      </c>
      <c r="C114" s="37" t="s">
        <v>137</v>
      </c>
      <c r="D114" s="36" t="s">
        <v>136</v>
      </c>
      <c r="E114" s="18"/>
      <c r="F114" s="18">
        <v>20000</v>
      </c>
      <c r="G114" s="19">
        <v>6000</v>
      </c>
      <c r="H114" s="18">
        <v>20000</v>
      </c>
      <c r="I114" s="18"/>
      <c r="J114" s="18"/>
      <c r="K114" s="20"/>
    </row>
    <row r="115" spans="1:11" ht="37.5" hidden="1" customHeight="1">
      <c r="A115" s="64" t="s">
        <v>133</v>
      </c>
      <c r="B115" s="33" t="s">
        <v>134</v>
      </c>
      <c r="C115" s="37" t="s">
        <v>138</v>
      </c>
      <c r="D115" s="38" t="s">
        <v>171</v>
      </c>
      <c r="E115" s="18"/>
      <c r="F115" s="18"/>
      <c r="G115" s="19"/>
      <c r="H115" s="18"/>
      <c r="I115" s="18"/>
      <c r="J115" s="18"/>
      <c r="K115" s="20"/>
    </row>
    <row r="116" spans="1:11" ht="24" hidden="1" customHeight="1">
      <c r="A116" s="64" t="s">
        <v>88</v>
      </c>
      <c r="B116" s="33" t="s">
        <v>54</v>
      </c>
      <c r="C116" s="37" t="s">
        <v>138</v>
      </c>
      <c r="D116" s="38" t="s">
        <v>171</v>
      </c>
      <c r="E116" s="18"/>
      <c r="F116" s="18"/>
      <c r="G116" s="19"/>
      <c r="H116" s="18"/>
      <c r="I116" s="18"/>
      <c r="J116" s="18"/>
      <c r="K116" s="20"/>
    </row>
    <row r="117" spans="1:11" ht="24.75" hidden="1" customHeight="1">
      <c r="A117" s="64" t="s">
        <v>89</v>
      </c>
      <c r="B117" s="33" t="s">
        <v>62</v>
      </c>
      <c r="C117" s="3"/>
      <c r="D117" s="38" t="s">
        <v>171</v>
      </c>
      <c r="E117" s="18"/>
      <c r="F117" s="18"/>
      <c r="G117" s="20"/>
      <c r="H117" s="18"/>
      <c r="I117" s="18"/>
      <c r="J117" s="18"/>
      <c r="K117" s="20"/>
    </row>
    <row r="118" spans="1:11" ht="25.5" hidden="1" customHeight="1">
      <c r="A118" s="64" t="s">
        <v>90</v>
      </c>
      <c r="B118" s="33" t="s">
        <v>61</v>
      </c>
      <c r="C118" s="3"/>
      <c r="D118" s="38" t="s">
        <v>171</v>
      </c>
      <c r="E118" s="17"/>
      <c r="F118" s="18"/>
      <c r="G118" s="20"/>
      <c r="H118" s="18"/>
      <c r="I118" s="18"/>
      <c r="J118" s="18"/>
      <c r="K118" s="20"/>
    </row>
    <row r="119" spans="1:11" ht="50.45" hidden="1" customHeight="1">
      <c r="A119" s="64" t="s">
        <v>177</v>
      </c>
      <c r="B119" s="52" t="s">
        <v>178</v>
      </c>
      <c r="C119" s="3" t="s">
        <v>138</v>
      </c>
      <c r="D119" s="38" t="s">
        <v>171</v>
      </c>
      <c r="E119" s="17"/>
      <c r="F119" s="18"/>
      <c r="G119" s="19"/>
      <c r="H119" s="18"/>
      <c r="I119" s="18"/>
      <c r="J119" s="18"/>
      <c r="K119" s="20"/>
    </row>
    <row r="120" spans="1:11" ht="65.25" hidden="1" customHeight="1">
      <c r="A120" s="64" t="s">
        <v>172</v>
      </c>
      <c r="B120" s="51" t="s">
        <v>173</v>
      </c>
      <c r="C120" s="3" t="s">
        <v>138</v>
      </c>
      <c r="D120" s="38" t="s">
        <v>171</v>
      </c>
      <c r="E120" s="17"/>
      <c r="F120" s="18"/>
      <c r="G120" s="19"/>
      <c r="H120" s="18"/>
      <c r="I120" s="18"/>
      <c r="J120" s="18"/>
      <c r="K120" s="50"/>
    </row>
    <row r="121" spans="1:11" ht="58.15" hidden="1" customHeight="1">
      <c r="A121" s="64" t="s">
        <v>179</v>
      </c>
      <c r="B121" s="52" t="s">
        <v>180</v>
      </c>
      <c r="C121" s="3" t="s">
        <v>138</v>
      </c>
      <c r="D121" s="38" t="s">
        <v>171</v>
      </c>
      <c r="E121" s="17"/>
      <c r="F121" s="18"/>
      <c r="G121" s="19"/>
      <c r="H121" s="18"/>
      <c r="I121" s="18"/>
      <c r="J121" s="18"/>
      <c r="K121" s="50"/>
    </row>
    <row r="122" spans="1:11" ht="70.900000000000006" hidden="1" customHeight="1">
      <c r="A122" s="64" t="s">
        <v>181</v>
      </c>
      <c r="B122" s="52" t="s">
        <v>182</v>
      </c>
      <c r="C122" s="3" t="s">
        <v>138</v>
      </c>
      <c r="D122" s="38" t="s">
        <v>171</v>
      </c>
      <c r="E122" s="17"/>
      <c r="F122" s="18"/>
      <c r="G122" s="20"/>
      <c r="H122" s="18"/>
      <c r="I122" s="18"/>
      <c r="J122" s="18"/>
      <c r="K122" s="50"/>
    </row>
    <row r="123" spans="1:11" ht="57.75" hidden="1" customHeight="1">
      <c r="A123" s="64" t="s">
        <v>186</v>
      </c>
      <c r="B123" s="33" t="s">
        <v>61</v>
      </c>
      <c r="C123" s="3" t="s">
        <v>138</v>
      </c>
      <c r="D123" s="38" t="s">
        <v>171</v>
      </c>
      <c r="E123" s="17"/>
      <c r="F123" s="18"/>
      <c r="G123" s="18"/>
      <c r="H123" s="18"/>
      <c r="I123" s="18"/>
      <c r="J123" s="18"/>
      <c r="K123" s="50"/>
    </row>
    <row r="124" spans="1:11" ht="76.5" hidden="1" customHeight="1">
      <c r="A124" s="73" t="s">
        <v>183</v>
      </c>
      <c r="B124" s="58" t="s">
        <v>184</v>
      </c>
      <c r="C124" s="59" t="s">
        <v>138</v>
      </c>
      <c r="D124" s="60" t="s">
        <v>171</v>
      </c>
      <c r="E124" s="17"/>
      <c r="F124" s="21"/>
      <c r="G124" s="57"/>
      <c r="H124" s="21"/>
      <c r="I124" s="18"/>
      <c r="J124" s="18"/>
      <c r="K124" s="50"/>
    </row>
    <row r="125" spans="1:11" ht="58.5" hidden="1" customHeight="1">
      <c r="A125" s="64" t="s">
        <v>88</v>
      </c>
      <c r="B125" s="33" t="s">
        <v>54</v>
      </c>
      <c r="C125" s="37" t="s">
        <v>138</v>
      </c>
      <c r="D125" s="38" t="s">
        <v>171</v>
      </c>
      <c r="E125" s="17"/>
      <c r="F125" s="18"/>
      <c r="G125" s="19"/>
      <c r="H125" s="18"/>
      <c r="I125" s="18"/>
      <c r="J125" s="18"/>
      <c r="K125" s="50"/>
    </row>
    <row r="126" spans="1:11" ht="18.75" customHeight="1">
      <c r="A126" s="132" t="s">
        <v>53</v>
      </c>
      <c r="B126" s="132"/>
      <c r="C126" s="9"/>
      <c r="D126" s="9"/>
      <c r="E126" s="17">
        <f t="shared" ref="E126:K126" si="29">E51+E8</f>
        <v>134797.4</v>
      </c>
      <c r="F126" s="17">
        <f t="shared" si="29"/>
        <v>185214.8</v>
      </c>
      <c r="G126" s="17">
        <f t="shared" si="29"/>
        <v>91472.9</v>
      </c>
      <c r="H126" s="17">
        <f t="shared" si="29"/>
        <v>185215</v>
      </c>
      <c r="I126" s="17">
        <f t="shared" si="29"/>
        <v>95182.7</v>
      </c>
      <c r="J126" s="17">
        <f t="shared" si="29"/>
        <v>42696.5</v>
      </c>
      <c r="K126" s="17">
        <f t="shared" si="29"/>
        <v>42136.999999999993</v>
      </c>
    </row>
    <row r="127" spans="1:11" ht="24" customHeight="1">
      <c r="A127" s="121" t="s">
        <v>246</v>
      </c>
      <c r="B127" s="122"/>
      <c r="C127" s="15"/>
      <c r="F127" s="125" t="s">
        <v>114</v>
      </c>
      <c r="G127" s="126"/>
    </row>
    <row r="128" spans="1:11" ht="19.5" customHeight="1">
      <c r="A128" s="123" t="s">
        <v>112</v>
      </c>
      <c r="B128" s="124"/>
      <c r="C128" s="16"/>
      <c r="F128" s="127" t="s">
        <v>115</v>
      </c>
      <c r="G128" s="128"/>
    </row>
    <row r="129" spans="1:1" ht="18" customHeight="1">
      <c r="A129" s="94" t="s">
        <v>113</v>
      </c>
    </row>
  </sheetData>
  <mergeCells count="12">
    <mergeCell ref="A127:B127"/>
    <mergeCell ref="A128:B128"/>
    <mergeCell ref="F127:G127"/>
    <mergeCell ref="F128:G128"/>
    <mergeCell ref="I6:K6"/>
    <mergeCell ref="A126:B126"/>
    <mergeCell ref="E5:K5"/>
    <mergeCell ref="H6:H7"/>
    <mergeCell ref="A2:K4"/>
    <mergeCell ref="A5:B5"/>
    <mergeCell ref="D5:D7"/>
    <mergeCell ref="E6:G6"/>
  </mergeCells>
  <pageMargins left="0.11811023622047245" right="0.11811023622047245" top="0.15748031496062992" bottom="0.15748031496062992" header="0.11811023622047245" footer="0.11811023622047245"/>
  <pageSetup paperSize="9" scale="74" orientation="landscape" r:id="rId1"/>
  <rowBreaks count="2" manualBreakCount="2">
    <brk id="20" max="10" man="1"/>
    <brk id="6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2021-12-13T10:58:28Z</dcterms:modified>
</cp:coreProperties>
</file>