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120" yWindow="105" windowWidth="15120" windowHeight="8010"/>
  </bookViews>
  <sheets>
    <sheet name="Лист1" sheetId="1" r:id="rId1"/>
  </sheets>
  <definedNames>
    <definedName name="_xlnm.Print_Area" localSheetId="0">Лист1!$A$1:$K$129</definedName>
  </definedNames>
  <calcPr calcId="124519"/>
</workbook>
</file>

<file path=xl/calcChain.xml><?xml version="1.0" encoding="utf-8"?>
<calcChain xmlns="http://schemas.openxmlformats.org/spreadsheetml/2006/main">
  <c r="F34" i="1"/>
  <c r="G34"/>
  <c r="H34"/>
  <c r="I34"/>
  <c r="J34"/>
  <c r="K34"/>
  <c r="E34"/>
  <c r="F10"/>
  <c r="G10"/>
  <c r="H10"/>
  <c r="I10"/>
  <c r="J10"/>
  <c r="K10"/>
  <c r="E10"/>
  <c r="F35"/>
  <c r="G35"/>
  <c r="H35"/>
  <c r="I35"/>
  <c r="J35"/>
  <c r="K35"/>
  <c r="E35"/>
  <c r="F36"/>
  <c r="G36"/>
  <c r="H36"/>
  <c r="I36"/>
  <c r="J36"/>
  <c r="K36"/>
  <c r="E36"/>
  <c r="F42"/>
  <c r="F41" s="1"/>
  <c r="F40" s="1"/>
  <c r="G42"/>
  <c r="H42"/>
  <c r="H41" s="1"/>
  <c r="I42"/>
  <c r="J42"/>
  <c r="J41" s="1"/>
  <c r="K42"/>
  <c r="E42"/>
  <c r="G41"/>
  <c r="I41"/>
  <c r="K41"/>
  <c r="E41"/>
  <c r="F45"/>
  <c r="G45"/>
  <c r="G44" s="1"/>
  <c r="H45"/>
  <c r="I45"/>
  <c r="I44" s="1"/>
  <c r="J45"/>
  <c r="K45"/>
  <c r="K44" s="1"/>
  <c r="E45"/>
  <c r="F44"/>
  <c r="H44"/>
  <c r="J44"/>
  <c r="E44"/>
  <c r="I106"/>
  <c r="H47"/>
  <c r="I47"/>
  <c r="J47"/>
  <c r="K47"/>
  <c r="G47"/>
  <c r="F47"/>
  <c r="F38"/>
  <c r="G38"/>
  <c r="H38"/>
  <c r="I38"/>
  <c r="J38"/>
  <c r="K38"/>
  <c r="E38"/>
  <c r="F31"/>
  <c r="G31"/>
  <c r="H31"/>
  <c r="I31"/>
  <c r="J31"/>
  <c r="K31"/>
  <c r="E31"/>
  <c r="F29"/>
  <c r="F28" s="1"/>
  <c r="G29"/>
  <c r="H29"/>
  <c r="I29"/>
  <c r="J29"/>
  <c r="K29"/>
  <c r="E29"/>
  <c r="E28" s="1"/>
  <c r="E26"/>
  <c r="F26"/>
  <c r="G26"/>
  <c r="H26"/>
  <c r="J26"/>
  <c r="K26"/>
  <c r="I26"/>
  <c r="E17"/>
  <c r="F17"/>
  <c r="G17"/>
  <c r="H17"/>
  <c r="F22"/>
  <c r="G22"/>
  <c r="H22"/>
  <c r="I22"/>
  <c r="J22"/>
  <c r="K22"/>
  <c r="E22"/>
  <c r="H106"/>
  <c r="H82"/>
  <c r="H59"/>
  <c r="H54"/>
  <c r="G82"/>
  <c r="F59"/>
  <c r="G59"/>
  <c r="G106"/>
  <c r="F54"/>
  <c r="G54"/>
  <c r="F106"/>
  <c r="F82"/>
  <c r="J106"/>
  <c r="K106"/>
  <c r="I82"/>
  <c r="E82"/>
  <c r="E59"/>
  <c r="K59"/>
  <c r="J59"/>
  <c r="I59"/>
  <c r="E54"/>
  <c r="E106"/>
  <c r="J82"/>
  <c r="K82"/>
  <c r="E40" l="1"/>
  <c r="E25"/>
  <c r="E9" s="1"/>
  <c r="F33"/>
  <c r="E33"/>
  <c r="J28"/>
  <c r="H28"/>
  <c r="H25" s="1"/>
  <c r="H9" s="1"/>
  <c r="G9"/>
  <c r="F25"/>
  <c r="F9" s="1"/>
  <c r="J25"/>
  <c r="K28"/>
  <c r="K25" s="1"/>
  <c r="I28"/>
  <c r="I25" s="1"/>
  <c r="G28"/>
  <c r="G25" s="1"/>
  <c r="E53"/>
  <c r="F8" l="1"/>
  <c r="E8"/>
  <c r="E52"/>
  <c r="E51"/>
  <c r="H53"/>
  <c r="H51" s="1"/>
  <c r="I54"/>
  <c r="J54"/>
  <c r="K54"/>
  <c r="E126" l="1"/>
  <c r="H52"/>
  <c r="H40"/>
  <c r="K53"/>
  <c r="I53"/>
  <c r="J53"/>
  <c r="K40"/>
  <c r="K33" s="1"/>
  <c r="J40"/>
  <c r="J33" s="1"/>
  <c r="I40"/>
  <c r="I33" s="1"/>
  <c r="K17"/>
  <c r="J17"/>
  <c r="I17"/>
  <c r="K9" l="1"/>
  <c r="K8" s="1"/>
  <c r="J9"/>
  <c r="J8" s="1"/>
  <c r="I9"/>
  <c r="I8" s="1"/>
  <c r="H33"/>
  <c r="H8" s="1"/>
  <c r="H126" s="1"/>
  <c r="J52"/>
  <c r="J51"/>
  <c r="K52"/>
  <c r="K51"/>
  <c r="I52"/>
  <c r="I51"/>
  <c r="I126" l="1"/>
  <c r="J126"/>
  <c r="K126"/>
  <c r="F53"/>
  <c r="F51" s="1"/>
  <c r="G53"/>
  <c r="G51" s="1"/>
  <c r="F52" l="1"/>
  <c r="G40"/>
  <c r="G33" l="1"/>
  <c r="G8" s="1"/>
  <c r="F126"/>
  <c r="G126" l="1"/>
  <c r="G52"/>
</calcChain>
</file>

<file path=xl/sharedStrings.xml><?xml version="1.0" encoding="utf-8"?>
<sst xmlns="http://schemas.openxmlformats.org/spreadsheetml/2006/main" count="428" uniqueCount="248">
  <si>
    <t>1 00 00000 00 0000 000</t>
  </si>
  <si>
    <t>НАЛОГОВЫЕ ДОХОДЫ - всего</t>
  </si>
  <si>
    <t>1 01 02000 01 0000 110</t>
  </si>
  <si>
    <t>Налог на доходы физических лиц - всего</t>
  </si>
  <si>
    <t>1 01 02010 01 0000 110</t>
  </si>
  <si>
    <t>1 01 02020 01 0000 110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</si>
  <si>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</si>
  <si>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1 01 02030 01 0000 110</t>
  </si>
  <si>
    <t>Налог на доходы физических лиц с доходов,  полученных физическими лицами, не являющимися налоговыми резидентами Российской Федерации</t>
  </si>
  <si>
    <t>1 03 02200 01 0000 110</t>
  </si>
  <si>
    <t>Акцизы на нефтепродукты</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</si>
  <si>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</si>
  <si>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моторные масла,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</si>
  <si>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</si>
  <si>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 xml:space="preserve">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t>
  </si>
  <si>
    <t>1 05 00000 00 0000 000</t>
  </si>
  <si>
    <t>НАЛОГИ НА СОВОКУПНЫЙ ДОХОД</t>
  </si>
  <si>
    <t>1 05 03010 01 0000 110</t>
  </si>
  <si>
    <t>Единый сельскохозяйственный налог, взимаемый с налогоплательщиков, выбравших в качестве объекта налогообложения доходы, уменьшенные на величину расходов</t>
  </si>
  <si>
    <t>1 14 00000 00 0000 000</t>
  </si>
  <si>
    <t>Доходы от продажи материальных и нематериальных активов</t>
  </si>
  <si>
    <t>Доходы от продажи земельных участков, находящихся в государственной и муниципальной собственности</t>
  </si>
  <si>
    <t>Доходы от продажи земельных участков, государственная собственность на которые не разграничена</t>
  </si>
  <si>
    <t>1 16 00000 00 0000 000</t>
  </si>
  <si>
    <t>Штрафы, санкции, возмещение ущерба</t>
  </si>
  <si>
    <t>2 00 00000 00 0000 000</t>
  </si>
  <si>
    <t xml:space="preserve">Безвозмездные поступления </t>
  </si>
  <si>
    <t>2 02 00000 00 0000 000</t>
  </si>
  <si>
    <t>БЕЗВОЗМЕЗДНЫЕ ПОСТУПЛЕНИЯ ОТ ДРУГИХ БЮДЖЕТОВ БЮДЖЕТНОЙ СИСТЕМЫ РОССИЙСКОЙ ФЕДЕРАЦИИ</t>
  </si>
  <si>
    <t xml:space="preserve">Дотации бюджетам бюджетной системы Российской Федерации </t>
  </si>
  <si>
    <t xml:space="preserve">Субсидии бюджетам бюджетной системы Российской Федерации </t>
  </si>
  <si>
    <t xml:space="preserve">Субвенции бюджетам бюджетной системы Российской Федерации </t>
  </si>
  <si>
    <t>Субвенции бюджетам муниципальных районов области  на финансовое обеспечение образовательной деятельности муниципальных общеобразовательных учреждений</t>
  </si>
  <si>
    <t>Субвенции бюджетам муниципальных районов области на осуществление органами местного самоуправления государственных полномочий по созданию и организации деятельности комиссий по делам несовершеннолетних и защите их прав</t>
  </si>
  <si>
    <t>Субвенция бюджетам муниципальных районов области на исполнение государственных полномочий по расчету и предоставлению дотаций поселениям</t>
  </si>
  <si>
    <t>Субвенции бюджетам муниципальных районов области на осуществление органами местного самоуправления государственных полномочий по образованию и обеспечению деятельности административных комиссий, определению перечня должностных лиц, уполномоченных составлять протоколы об административных правонарушениях</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</si>
  <si>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оплату труда, уплату страховых взносов по обязательному социальному страхованию в государственные внебюджетные фонды Российской Федерации, обеспечение деятельности штатных работников</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</si>
  <si>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гражданам субсидий на оплату жилого помещения и коммунальных услуг</t>
  </si>
  <si>
    <t>Субвенции бюджетам муниципальных районов области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совершеннолетних граждан</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</si>
  <si>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компенсации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</si>
  <si>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компенсацию родительской платы за присмотр и уход за детьми в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</si>
  <si>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осуществление органами местного самоуправления отдельных государственных полномочий по государственному управлению охраной труда</t>
  </si>
  <si>
    <t>Субвенции бюджетам муниципальных районов области на  осуществление органами местного самоуправления государственных полномочий по предоставлению гражданам субсидий на оплату жилого помещения и коммунальных услуг</t>
  </si>
  <si>
    <t>Субвенции бюджетам муниципальных районов области на  предоставление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t>
  </si>
  <si>
    <t xml:space="preserve">Субвенции бюджетам муниципальных районов области на  частичное финансирование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 </t>
  </si>
  <si>
    <t>Субвенции бюджетам муниципальных районов области на осуществление органами местного самоуправления государственных полномочий по организации предоставления питания отдельным категориям обучающихся в муниципальных образовательных организациях, реализующих образовательные программы начального общего, основного общего и среднего общего образования, и  частичному  финансированию расходов на присмотр и уход за детьми дошкольного возраста в муниципальных образовательных организациях, реализующих основную общеобразовательную программу дошкольного образования</t>
  </si>
  <si>
    <t>Субвенции бюджетам муниципальных районов области на осуществление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</si>
  <si>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Субвенции бюджетам муниципальных районов области на организацию осуществления органами местного самоуправления отдельных государственных полномочий по предоставлению субсидии частным общеобразовательным организациям, осуществляющим образовательную деятельность по имеющим государственную аккредитацию основным общеобразовательным программам,  на возмещение затрат на обеспечение образовательной деятельности</t>
  </si>
  <si>
    <t xml:space="preserve">Субвенции бюджетам муниципальных районов области на финансовое обеспечение  образовательной деятельности муниципальных дошкольных образовательных организаций  </t>
  </si>
  <si>
    <t>Субвенции бюджетам муниципальных районов на осуществление органами местного самоуправления отдельных государственных полномочий по осуществлению деятельности по опеке и попечительству в отношении несовершеннолетних граждан в части расходов на обеспечение деятельности по сохранению, содержанию и ремонту пустующих жилых помещений, закрепленных за детьми-сиротами и детьми, оставшимися без попечения родителей</t>
  </si>
  <si>
    <t>Иные межбюджетные трансферты</t>
  </si>
  <si>
    <t>Межбюджетные трансферты,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t>
  </si>
  <si>
    <t xml:space="preserve">Прочие межбюджетные трансферты, передаваемые бюджетам муниципальных районов </t>
  </si>
  <si>
    <t> ВСЕГО БЮДЖЕТ</t>
  </si>
  <si>
    <t xml:space="preserve">Возврат остатков субсидий, субвенций и иных межбюджетных трансфертов, имеющих целевое назначение, прошлых лет из бюджетов муниципального района </t>
  </si>
  <si>
    <t xml:space="preserve">Субсидии бюджетам муниципальных районов на обеспечение повышения оплаты труда некоторых категорий работников муниципальных учреждений  </t>
  </si>
  <si>
    <t>Субвенция бюджетам муниципальных районов области на осуществление государственных полномочий по составлению списков кандидатов в присяжные заседатели федеральных судов общей юрисдикции в Российской Федерации</t>
  </si>
  <si>
    <t>1 01 02040 01 0000 110</t>
  </si>
  <si>
    <t>Налог на доходы физических лиц с доходов,  полученных в виде выигрышей и призов в проводимых конкурсах, играх и других мероприятиях в целях рекламы товаров, работ и услуг,страховых выплат по договорам добровольного страхования жизни, заключенным на срок менее 5 лет, в части превышения сумм страховых взносов,увеличенных на сумму, рассчитанную исходя из действующей ставки рефинансирования процентных доходов по вкладам в банках</t>
  </si>
  <si>
    <t>1 05 03020 01 0000 110</t>
  </si>
  <si>
    <t>Единый сельскохозяйственный налог (за налоговые периода, истекшие до 1 января 2011года)</t>
  </si>
  <si>
    <t>Прочие безвозмездные поступления в бюджеты муниципальных районов</t>
  </si>
  <si>
    <t xml:space="preserve">Возврат остатков субсидий  на мероприятия подпрограммы  "Обеспечение жильем молодых семей" федеральной целевой программы "Жилище" на 2015-2020 годы  из бюджетов муниципальных районов </t>
  </si>
  <si>
    <t>2 02 29999 05 0075 150</t>
  </si>
  <si>
    <t>2 02 30000 00 0000 150</t>
  </si>
  <si>
    <t>2 02 30024 05 0001 150</t>
  </si>
  <si>
    <t>2 02 30024 05 0003 150</t>
  </si>
  <si>
    <t>2 02 30024 05 0007 150</t>
  </si>
  <si>
    <t>2 02 30024 05 0008 150</t>
  </si>
  <si>
    <t>2 02 30024 05 0009 150</t>
  </si>
  <si>
    <t>2 02 30024 05 0010 150</t>
  </si>
  <si>
    <t>2 02 30024 05 0011 150</t>
  </si>
  <si>
    <t>2 02 30024 05 0012 150</t>
  </si>
  <si>
    <t>2 02 30024 05 0014 150</t>
  </si>
  <si>
    <t>2 02 30024 05 0015 150</t>
  </si>
  <si>
    <t>2 02 30024 05 0016 150</t>
  </si>
  <si>
    <t>2 02 30024 05 0027 150</t>
  </si>
  <si>
    <t>2 02 30024 05 0028 150</t>
  </si>
  <si>
    <t>2 02 30024 05 0029 150</t>
  </si>
  <si>
    <t>2 02 30024 05 0033 150</t>
  </si>
  <si>
    <t>2 02 30024 05 0034 150</t>
  </si>
  <si>
    <t>2 02 30024 05 0037 150</t>
  </si>
  <si>
    <t>2 02 30024 05 0038 150</t>
  </si>
  <si>
    <t>2 02 30024 05 0039 150</t>
  </si>
  <si>
    <t>2 02 35120 05 0000  150</t>
  </si>
  <si>
    <t>2 02 40000 00 0000 150</t>
  </si>
  <si>
    <t>2 02 40014 05 0000 150</t>
  </si>
  <si>
    <t>2 02 49999 05 0000 150</t>
  </si>
  <si>
    <t>2 19 60010 05 0000 150</t>
  </si>
  <si>
    <t>2 19 25020 05 0000 150</t>
  </si>
  <si>
    <t>2 07 05030 05 0000 150</t>
  </si>
  <si>
    <t>2 02 29999 05 0078 150</t>
  </si>
  <si>
    <t>Субсидии бюджетам муниципальных районов области на сохранение достигнутых показателей повышения оплаты труда отдельных категорий работников бюджетной сферы</t>
  </si>
  <si>
    <t>2 02 29999 05 0077 150</t>
  </si>
  <si>
    <t>Субсидии бюджетам муниципальных районов на погашение просроченной кредиторской задолженности местных бюджетов, образовавшейся по состоянию на 1 января 2018 года</t>
  </si>
  <si>
    <t>2 02 10000 00 0000 150</t>
  </si>
  <si>
    <t>2 02 20000 00 0000 150</t>
  </si>
  <si>
    <t>Субсидии бюджетам муниципальных районов на обеспечение капитального ремонта и ремонта автомобильных дорог общего пользования местного значения за счет средств областного дорожного фонда</t>
  </si>
  <si>
    <t>2 02 15000 00 0000 150</t>
  </si>
  <si>
    <t>Дотации бюджетам муниципальных районов</t>
  </si>
  <si>
    <t>1 03 02231 01 0000 110</t>
  </si>
  <si>
    <t>1 03 02241 01 0000 110</t>
  </si>
  <si>
    <t>1 03 02251 01 0000 110</t>
  </si>
  <si>
    <t>1 03 02261 01 0000 110</t>
  </si>
  <si>
    <t>Код классификации доходов бюджетов</t>
  </si>
  <si>
    <t xml:space="preserve">Наименование </t>
  </si>
  <si>
    <t xml:space="preserve">Код </t>
  </si>
  <si>
    <t>Наименование главного администратора доходов бюджета</t>
  </si>
  <si>
    <t>Текущий финансовый год</t>
  </si>
  <si>
    <t>Оценка исполнения (текущий финансовый год)</t>
  </si>
  <si>
    <t>Прогноз доходов бюджета</t>
  </si>
  <si>
    <t>Объем доходов бюджета</t>
  </si>
  <si>
    <t xml:space="preserve">Исполнитель </t>
  </si>
  <si>
    <t>"    "                     20   г.</t>
  </si>
  <si>
    <t>С.В.Тихонова</t>
  </si>
  <si>
    <t>В.В.Богомазова</t>
  </si>
  <si>
    <t>код</t>
  </si>
  <si>
    <t>ДОХОДЫ, тыс.рублей</t>
  </si>
  <si>
    <r>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осуществляется в соответствии со статьями 227, 227</t>
    </r>
    <r>
      <rPr>
        <vertAlign val="superscript"/>
        <sz val="10"/>
        <color theme="1"/>
        <rFont val="Times New Roman"/>
        <family val="1"/>
        <charset val="204"/>
      </rPr>
      <t>1</t>
    </r>
    <r>
      <rPr>
        <sz val="10"/>
        <color theme="1"/>
        <rFont val="Times New Roman"/>
        <family val="1"/>
        <charset val="204"/>
      </rPr>
      <t xml:space="preserve"> и 228 Налогового кодекса Российской Федерации</t>
    </r>
  </si>
  <si>
    <t>1 17 00000 00 0000 000</t>
  </si>
  <si>
    <t>Прочие неналоговые доходы</t>
  </si>
  <si>
    <t>2 02 25097 05 0000 150</t>
  </si>
  <si>
    <t>2 02 25169 05 0000 150</t>
  </si>
  <si>
    <t>Субсидии бюджетам муниципальных районов на обновление материально-технической базы для формирования у обучающихся современных технологических и гуманитарных навыков</t>
  </si>
  <si>
    <t>2 02 25497 05 0000 150</t>
  </si>
  <si>
    <t>Субсидии бюджетам муниципальных районов на реализацию мероприятий по обеспечению жильем молодых семей</t>
  </si>
  <si>
    <t>2 02 25519 05 0000 150</t>
  </si>
  <si>
    <t>Субсидии бюджетам муниципальных районов на поддержку отрасли культуры</t>
  </si>
  <si>
    <t>2 02 29999 05 0086 150</t>
  </si>
  <si>
    <t>2 02 29999 05 0087 150</t>
  </si>
  <si>
    <t>Субсидии бюджетам муниципальных районов области на проведение капитального и текущего ремонтов муниципальных образовательных организаций</t>
  </si>
  <si>
    <t>2 02 49999 05 0013 150</t>
  </si>
  <si>
    <t>Межбюджетные трансферты,передаваемые бюджетам муниципальных районов по решению вопросов местного значения</t>
  </si>
  <si>
    <t>2 02 49999 05 0026 150</t>
  </si>
  <si>
    <t>Межбюджетные трансферты, передаваемые  бюджетам муниципальных районов области на содействие в уточнении сведений о границах населенных пунктов</t>
  </si>
  <si>
    <t xml:space="preserve">ФНС </t>
  </si>
  <si>
    <t>Администрация Краснокутского муниципального района</t>
  </si>
  <si>
    <t>О63</t>
  </si>
  <si>
    <t>О62</t>
  </si>
  <si>
    <t>Федеральное казначейство</t>
  </si>
  <si>
    <t>2 02 15 001 05 0000 150</t>
  </si>
  <si>
    <t>Дотации бюджетам муниципальных районов на выравнивание бюджетной обеспеченности из бюджета субъекта Российской Федерации</t>
  </si>
  <si>
    <t>2 02 25210 05 0000 150</t>
  </si>
  <si>
    <t>Субсидии бюджетам муниципальных районов области на внедрение целевой модели цифровой образовательной среды в общеобразовательных организациях и профессиональных образовательных организациях</t>
  </si>
  <si>
    <t>Субвенции бюджетам муниципальных районов области на осуществление органами местного самоуправления отдельных государственных полномочий на организацию проведения мероприятий по отлову и содержанию животных без владельцев</t>
  </si>
  <si>
    <t>2 02 29999 05 0063 150</t>
  </si>
  <si>
    <t>на 2023г  (плановый период)</t>
  </si>
  <si>
    <t>2 02 30024 05 0043  150</t>
  </si>
  <si>
    <t>Субвенция бюджетам муниципальных районов области на осуществление органами местного самоуправления отдельных государственных полномочий по организации проведения мероприятий при осуществлении деятельности по обращению с животными без владельцев</t>
  </si>
  <si>
    <t>ДОХОДЫ ОТ ИСПОЛЬЗОВАНИЯ ИМУЩЕСТВА, НАХОДЯЩЕГОСЯ В ГОСУДАРСТВЕННОЙ И МУНИЦИПАЛЬНОЙ СОБСТВЕННОСТИ</t>
  </si>
  <si>
    <t xml:space="preserve">Субсидии бюджетам муниципальных районов области навыравнивание возможностей местных бюджетов по обеспечению образовательной деятельности муниципальных общеобразовательных учреждений </t>
  </si>
  <si>
    <t>2 02 25304 05 0000 150</t>
  </si>
  <si>
    <t>Субсидии бюджетам муниципальных районов области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</si>
  <si>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Субсидии бюджетам муниципальных районов области на обеспечение капитального ремонта и ремонта автомобильных дорог общего пользования местного значения муниципальных районов области за счет средств областного дорожного фонда.</t>
  </si>
  <si>
    <t>202 29999 05 0099 150</t>
  </si>
  <si>
    <t>Субсидии бюджетам муниципальных районов области на обеспечение жильем молодых семей.</t>
  </si>
  <si>
    <t xml:space="preserve">202 29999 05 0101 150 </t>
  </si>
  <si>
    <t>Субвенции бюджетам муниципальных районов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t>
  </si>
  <si>
    <t>202 35303 05 0000 150</t>
  </si>
  <si>
    <t>2 02 29999 05 0107 150</t>
  </si>
  <si>
    <t xml:space="preserve">Субсидии бюджетам муниципальных районов на создание в общеобразовательных организациях, расположенных в сельской местности и малых городах, условий для занятий физической культурой и спортом </t>
  </si>
  <si>
    <t>Субсидии бюджетам муниципальных районов области на обеспечение условий для созданияцентров образования цифрового и гуманитарного профилей</t>
  </si>
  <si>
    <t>2 02 29999 05 0108 150</t>
  </si>
  <si>
    <t>2 02 29999 05 0111 150</t>
  </si>
  <si>
    <t>Субсидии бюджетам муниципальных районов на обеспечение условий для функционирования центров образования естественно-научной и технологической направленностей в общеобразовательных организациях</t>
  </si>
  <si>
    <t xml:space="preserve">Субсидии бюджетам муниципальных районов области на обеспечение условий для функционирования центров цифровой образовательной среды в общеобразовательных организациях </t>
  </si>
  <si>
    <t>Первоначальный план 2021г</t>
  </si>
  <si>
    <t>Уточненный план по состоянию на          01.11.2021г</t>
  </si>
  <si>
    <t>Кассовые поступления по состоянию на          01.11.2021г</t>
  </si>
  <si>
    <t>на 2022г  (очередной финансовый год)</t>
  </si>
  <si>
    <t>на 2024г  (плановый период)</t>
  </si>
  <si>
    <t>Комитет  финансов  Администрация Краснокутского муниципального района</t>
  </si>
  <si>
    <t>2 02 49999 05 0047 150</t>
  </si>
  <si>
    <t>Межбюджетные трансферты, передаваемые бюджетам муниципальных районов, области, на оснащение и укрепление мутериально- технической базы образовательных организаций( за счет бюджета г. Москвы)</t>
  </si>
  <si>
    <t>2 02 19 999 05 0000 150</t>
  </si>
  <si>
    <t>2 02 35469 05 0000 150</t>
  </si>
  <si>
    <t>Субвенции бюджетам муниципальных районов на проведение Всероссийской переписи населения 2020 года</t>
  </si>
  <si>
    <t>2 02 49 999 05 0044 150</t>
  </si>
  <si>
    <t>Межбюджетные трансферты,передаваемые бюджетам муниципальных районов области на благоустройство территорий общеобразовательных  учреждений.</t>
  </si>
  <si>
    <t xml:space="preserve">2 02 49999 05 0054 150 </t>
  </si>
  <si>
    <t>Межбюджетные трансферты, передаваемые бюджетам муниципальных районолв области на достижениме надлежащего уровня оплаты труда в органах местного самоуправления.</t>
  </si>
  <si>
    <t>2 02 49 999 05 0060 150</t>
  </si>
  <si>
    <t>Межбюджетные трансферты,передаваемые бюджетам муниципальных районов области на осуществление мероприятий с целью оформления прав собственности на бесхозяйные объекты газораспределения</t>
  </si>
  <si>
    <t xml:space="preserve">2 07 05010 05 0000 150 </t>
  </si>
  <si>
    <t>Безвозмездные поступления от физических и юридических лиц на финансовое обеспечение дорожной деятельности, в том числе добровольных пожертвований, в отношении автомобильных дорог общего пользования местного значения муниципальных районов</t>
  </si>
  <si>
    <t>Прочие дотации</t>
  </si>
  <si>
    <t>2 07 050 00 00 0000 150</t>
  </si>
  <si>
    <t>1 01 02080 01 0000 110</t>
  </si>
  <si>
    <t>Налог на доходы физических лиц части суммы налога, превышающей 650 000 рублей, относящейся к части налоговой базы, превышающей 5 000 000 рублей</t>
  </si>
  <si>
    <t>Субсидии бюджетам муниципальных районов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</si>
  <si>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Р Е Е С Т Р
источников доходов бюджета муниципального образования город Красный Кут на 
на 2022 год и на плановый период 2023 и 2024 годов
</t>
  </si>
  <si>
    <t>Налог на имущество физических лиц</t>
  </si>
  <si>
    <t>Налог на имущество физических лиц, взимаемый по ставкам, применяемым к объектам налогообложения, расположенным в границах городских поселений</t>
  </si>
  <si>
    <t>Земельный налог</t>
  </si>
  <si>
    <t>Земельный налог с организаций</t>
  </si>
  <si>
    <t>Земельный налог с организаций, обладающих земельным участком, расположенным в границах городских поселений</t>
  </si>
  <si>
    <t>Земельный налог с физических лиц</t>
  </si>
  <si>
    <t>Земельный налог с физических лиц, обладающих земельным участком, расположенным в границах городских поселений</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</si>
  <si>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</si>
  <si>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Неналоговые доходы</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</si>
  <si>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</si>
  <si>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Доходы, получаемые в виде арендной платы за земельные участки, государственная собственность на которые не разграничена и которые расположены в границах городских поселений, а также средства от продажи права на заключение договоров аренды указанных земельных участков</t>
  </si>
  <si>
    <t>Доходы от сдачи в аренду имущества, находящегося в оперативном управлении органов государственной власти, органов местного самоуправления, органов управления государственными внебюджетными фондами и созданных ими учреждений (за исключением имущества бюджетных и автономных учреждений)</t>
  </si>
  <si>
    <t>000 1 11 05035 13 0000 120</t>
  </si>
  <si>
    <t>Доходы от сдачи в аренду имущества, находящегося в оперативном управлении органов управления городских поселений и созданных ими учреждений (за исключением имущества муниципальных бюджетных и автономных учреждений)</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</si>
  <si>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</si>
  <si>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Доходы от реализации имущества, находящегося в собственности городских поселений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</si>
  <si>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реализации иного имущества, находящегося в собственности городских поселений (за исключением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</si>
  <si>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Доходы от продажи земельных участков, государственная собственность на которые не разграничена и которые расположены в границах городских поселений</t>
  </si>
  <si>
    <t>НАЛОГИ НА ИМУЩЕСТВО</t>
  </si>
  <si>
    <t xml:space="preserve"> 2 02 25555 13 0000 150</t>
  </si>
  <si>
    <t>Субсидии бюджетам городских поселений области на поддержку муниципальных программ формирования современной городской среды.</t>
  </si>
  <si>
    <t>2 02 25243 13 0000 150</t>
  </si>
  <si>
    <t>2 02 16 001 13 0000 150</t>
  </si>
  <si>
    <t>Дотация бюджетам  городских поселений на выравнивание бюджетной обеспеченности</t>
  </si>
  <si>
    <t>2 02 49999 13 0000 150</t>
  </si>
  <si>
    <t xml:space="preserve"> Прочие  межбюджетные трансферты , передаваемые бюджетам городских поселений.</t>
  </si>
  <si>
    <t>1 16 070 90 13 0000 140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</si>
  <si>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муниципальным органом, (муниципальным казенным учреждением) городского поселения</t>
  </si>
  <si>
    <t>2 02 49999 13 0006 150</t>
  </si>
  <si>
    <t>Иные межбюджетные трансферты бюджетам городских поселений за счет резервного фонда Правительства  области.</t>
  </si>
  <si>
    <t>2 02 49999  13 0032 150</t>
  </si>
  <si>
    <t xml:space="preserve">Межбюджетные трансферты, передаваемые бюджетам городских поселений области на реализацию мероприятий по благоустройству территорий </t>
  </si>
  <si>
    <t>2 02 25299 13  0000 150</t>
  </si>
  <si>
    <t>2 02 45424 13 0000 150</t>
  </si>
  <si>
    <t>Субсидии бюджетам городских поселений на софинансирование расходных обязательств субъектов Российской Федерации, связанных с реализацией федеральной целевой программы "Увековечение памяти погибших при защите Отечества на 2019 - 2024 годы"</t>
  </si>
  <si>
    <t>Межбюджетные трансферты, передаваемые бюджетам городских поселений на создание комфортной городской среды в малых городах и исторических поселениях - победителях Всероссийского конкурса лучших проектов создания комфортной городской среды</t>
  </si>
  <si>
    <t xml:space="preserve"> 1 06 00000 00 0000 000</t>
  </si>
  <si>
    <t xml:space="preserve"> 1 06 01000 00 0000 110</t>
  </si>
  <si>
    <t xml:space="preserve"> 1 06 01030 13 0000 110</t>
  </si>
  <si>
    <t>1 06 06000 00 0000 110</t>
  </si>
  <si>
    <t xml:space="preserve"> 1 06 06030 00 0000 110</t>
  </si>
  <si>
    <t xml:space="preserve"> 1 06 06033 13 0000 110</t>
  </si>
  <si>
    <t>1 06 06040 00 0000 110</t>
  </si>
  <si>
    <t xml:space="preserve"> 1 06 06043 13 0000 110</t>
  </si>
  <si>
    <t xml:space="preserve"> 1 11 00000 00 0000 000</t>
  </si>
  <si>
    <t xml:space="preserve"> 1 11 05000 00 0000 120</t>
  </si>
  <si>
    <t xml:space="preserve"> 1 11 05010 00 0000 120</t>
  </si>
  <si>
    <t xml:space="preserve"> 1 11 05013 13 0000 120</t>
  </si>
  <si>
    <t xml:space="preserve"> 1 11 05030 00 0000 120</t>
  </si>
  <si>
    <t>1 14 02000 00 0000 000</t>
  </si>
  <si>
    <t xml:space="preserve"> 1 14 02050 13 0000 410</t>
  </si>
  <si>
    <t>1 14 02053 13 0000 410</t>
  </si>
  <si>
    <t xml:space="preserve"> 1 14 06000 00 0000 430</t>
  </si>
  <si>
    <t>1 14 06010 00 0000 430</t>
  </si>
  <si>
    <t>1 14 06013 13 0000 430</t>
  </si>
  <si>
    <t>Председатель комитета финансов</t>
  </si>
  <si>
    <t>Субсидии бюджетам  поселений области на реализацию мероприятий по строительству и реконструкции (модернизации) объектов питьевого водоснабжения</t>
  </si>
</sst>
</file>

<file path=xl/styles.xml><?xml version="1.0" encoding="utf-8"?>
<styleSheet xmlns="http://schemas.openxmlformats.org/spreadsheetml/2006/main">
  <numFmts count="1">
    <numFmt numFmtId="164" formatCode="0.0"/>
  </numFmts>
  <fonts count="32">
    <font>
      <sz val="11"/>
      <color theme="1"/>
      <name val="Calibri"/>
      <family val="2"/>
      <charset val="204"/>
      <scheme val="minor"/>
    </font>
    <font>
      <b/>
      <sz val="11"/>
      <color theme="1"/>
      <name val="Calibri"/>
      <family val="2"/>
      <charset val="204"/>
      <scheme val="minor"/>
    </font>
    <font>
      <b/>
      <sz val="12"/>
      <color theme="1"/>
      <name val="Times New Roman"/>
      <family val="1"/>
      <charset val="204"/>
    </font>
    <font>
      <b/>
      <sz val="14"/>
      <color rgb="FF000000"/>
      <name val="Calibri"/>
      <family val="2"/>
      <charset val="204"/>
      <scheme val="minor"/>
    </font>
    <font>
      <b/>
      <sz val="11"/>
      <color rgb="FF000000"/>
      <name val="Calibri"/>
      <family val="2"/>
      <charset val="204"/>
      <scheme val="minor"/>
    </font>
    <font>
      <sz val="11"/>
      <color rgb="FF000000"/>
      <name val="Calibri"/>
      <family val="2"/>
      <charset val="204"/>
      <scheme val="minor"/>
    </font>
    <font>
      <b/>
      <sz val="10"/>
      <color theme="1"/>
      <name val="Calibri"/>
      <family val="2"/>
      <charset val="204"/>
      <scheme val="minor"/>
    </font>
    <font>
      <b/>
      <sz val="12"/>
      <color rgb="FF000000"/>
      <name val="Calibri"/>
      <family val="2"/>
      <charset val="204"/>
      <scheme val="minor"/>
    </font>
    <font>
      <sz val="11"/>
      <name val="Calibri"/>
      <family val="2"/>
      <charset val="204"/>
      <scheme val="minor"/>
    </font>
    <font>
      <b/>
      <sz val="12"/>
      <color rgb="FF000000"/>
      <name val="Times New Roman"/>
      <family val="1"/>
      <charset val="204"/>
    </font>
    <font>
      <b/>
      <sz val="11"/>
      <color rgb="FF000000"/>
      <name val="Times New Roman"/>
      <family val="1"/>
      <charset val="204"/>
    </font>
    <font>
      <b/>
      <sz val="10"/>
      <color rgb="FF000000"/>
      <name val="Times New Roman"/>
      <family val="1"/>
      <charset val="204"/>
    </font>
    <font>
      <sz val="10"/>
      <color theme="1"/>
      <name val="Calibri"/>
      <family val="2"/>
      <charset val="204"/>
      <scheme val="minor"/>
    </font>
    <font>
      <sz val="11"/>
      <color theme="1"/>
      <name val="Times New Roman"/>
      <family val="1"/>
      <charset val="204"/>
    </font>
    <font>
      <sz val="10"/>
      <color theme="1"/>
      <name val="Times New Roman"/>
      <family val="1"/>
      <charset val="204"/>
    </font>
    <font>
      <b/>
      <sz val="9"/>
      <color theme="1"/>
      <name val="Times New Roman"/>
      <family val="1"/>
      <charset val="204"/>
    </font>
    <font>
      <sz val="12"/>
      <color theme="1"/>
      <name val="Calibri"/>
      <family val="2"/>
      <charset val="204"/>
      <scheme val="minor"/>
    </font>
    <font>
      <b/>
      <sz val="11"/>
      <color theme="1"/>
      <name val="Times New Roman"/>
      <family val="1"/>
      <charset val="204"/>
    </font>
    <font>
      <b/>
      <sz val="10"/>
      <color theme="1"/>
      <name val="Times New Roman"/>
      <family val="1"/>
      <charset val="204"/>
    </font>
    <font>
      <sz val="10"/>
      <color rgb="FF000000"/>
      <name val="Times New Roman"/>
      <family val="1"/>
      <charset val="204"/>
    </font>
    <font>
      <vertAlign val="superscript"/>
      <sz val="10"/>
      <color theme="1"/>
      <name val="Times New Roman"/>
      <family val="1"/>
      <charset val="204"/>
    </font>
    <font>
      <sz val="10"/>
      <name val="Times New Roman"/>
      <family val="1"/>
      <charset val="204"/>
    </font>
    <font>
      <sz val="8"/>
      <color theme="1"/>
      <name val="Times New Roman"/>
      <family val="1"/>
      <charset val="204"/>
    </font>
    <font>
      <sz val="9"/>
      <color theme="1"/>
      <name val="Times New Roman"/>
      <family val="1"/>
      <charset val="204"/>
    </font>
    <font>
      <b/>
      <sz val="12"/>
      <color theme="1"/>
      <name val="Calibri"/>
      <family val="2"/>
      <charset val="204"/>
      <scheme val="minor"/>
    </font>
    <font>
      <sz val="10"/>
      <name val="Arial"/>
      <family val="2"/>
      <charset val="204"/>
    </font>
    <font>
      <b/>
      <sz val="10"/>
      <name val="Times New Roman"/>
      <family val="1"/>
      <charset val="204"/>
    </font>
    <font>
      <b/>
      <sz val="8"/>
      <color theme="1"/>
      <name val="Times New Roman"/>
      <family val="1"/>
      <charset val="204"/>
    </font>
    <font>
      <sz val="10"/>
      <color indexed="8"/>
      <name val="Times New Roman"/>
      <family val="1"/>
      <charset val="204"/>
    </font>
    <font>
      <i/>
      <sz val="10"/>
      <color theme="1"/>
      <name val="Times New Roman"/>
      <family val="1"/>
      <charset val="204"/>
    </font>
    <font>
      <b/>
      <sz val="11"/>
      <name val="Calibri"/>
      <family val="2"/>
      <charset val="204"/>
      <scheme val="minor"/>
    </font>
    <font>
      <i/>
      <sz val="11"/>
      <color rgb="FF000000"/>
      <name val="Calibri"/>
      <family val="2"/>
      <charset val="204"/>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style="thin">
        <color indexed="64"/>
      </top>
      <bottom style="thin">
        <color indexed="64"/>
      </bottom>
      <diagonal/>
    </border>
  </borders>
  <cellStyleXfs count="2">
    <xf numFmtId="0" fontId="0" fillId="0" borderId="0"/>
    <xf numFmtId="0" fontId="25" fillId="0" borderId="0"/>
  </cellStyleXfs>
  <cellXfs count="134">
    <xf numFmtId="0" fontId="0" fillId="0" borderId="0" xfId="0"/>
    <xf numFmtId="0" fontId="2" fillId="0" borderId="0" xfId="0" applyFont="1" applyAlignment="1">
      <alignment horizontal="center" vertical="center" wrapText="1"/>
    </xf>
    <xf numFmtId="0" fontId="0" fillId="0" borderId="0" xfId="0" applyAlignment="1">
      <alignment horizontal="center" vertical="center"/>
    </xf>
    <xf numFmtId="0" fontId="5" fillId="0" borderId="1" xfId="0" applyFont="1" applyBorder="1" applyAlignment="1">
      <alignment vertical="top" wrapText="1"/>
    </xf>
    <xf numFmtId="0" fontId="4" fillId="0" borderId="1" xfId="0" applyFont="1" applyBorder="1" applyAlignment="1">
      <alignment horizontal="center" vertical="center" wrapText="1"/>
    </xf>
    <xf numFmtId="0" fontId="1" fillId="0" borderId="1" xfId="0" applyFont="1" applyBorder="1" applyAlignment="1">
      <alignment horizontal="justify" vertical="top"/>
    </xf>
    <xf numFmtId="0" fontId="6" fillId="0" borderId="1" xfId="0" applyFont="1" applyBorder="1" applyAlignment="1">
      <alignment horizontal="justify" vertical="top"/>
    </xf>
    <xf numFmtId="0" fontId="4" fillId="0" borderId="1" xfId="0" applyFont="1" applyBorder="1" applyAlignment="1">
      <alignment horizontal="justify" vertical="top"/>
    </xf>
    <xf numFmtId="0" fontId="7" fillId="0" borderId="1" xfId="0" applyFont="1" applyBorder="1" applyAlignment="1">
      <alignment horizontal="justify" vertical="top"/>
    </xf>
    <xf numFmtId="0" fontId="4" fillId="0" borderId="1" xfId="0" applyFont="1" applyBorder="1" applyAlignment="1">
      <alignment horizontal="justify"/>
    </xf>
    <xf numFmtId="0" fontId="2" fillId="0" borderId="0" xfId="0" applyFont="1" applyAlignment="1">
      <alignment horizontal="right" vertical="top" wrapText="1"/>
    </xf>
    <xf numFmtId="0" fontId="11"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9" fillId="0" borderId="10" xfId="0" applyFont="1" applyBorder="1" applyAlignment="1">
      <alignment horizontal="center" vertical="top" wrapText="1"/>
    </xf>
    <xf numFmtId="0" fontId="9" fillId="0" borderId="11" xfId="0" applyFont="1" applyBorder="1" applyAlignment="1">
      <alignment horizontal="center" vertical="top" wrapText="1"/>
    </xf>
    <xf numFmtId="0" fontId="0" fillId="0" borderId="0" xfId="0" applyBorder="1" applyAlignment="1">
      <alignment vertical="center" wrapText="1"/>
    </xf>
    <xf numFmtId="0" fontId="0" fillId="0" borderId="0" xfId="0" applyAlignment="1">
      <alignment vertical="top" wrapText="1"/>
    </xf>
    <xf numFmtId="164" fontId="4" fillId="0" borderId="1" xfId="0" applyNumberFormat="1" applyFont="1" applyBorder="1" applyAlignment="1">
      <alignment horizontal="center" vertical="center"/>
    </xf>
    <xf numFmtId="164" fontId="5" fillId="0" borderId="1" xfId="0" applyNumberFormat="1" applyFont="1" applyBorder="1" applyAlignment="1">
      <alignment horizontal="center" vertical="center" wrapText="1"/>
    </xf>
    <xf numFmtId="164" fontId="0" fillId="0" borderId="1" xfId="0" applyNumberFormat="1" applyBorder="1" applyAlignment="1">
      <alignment horizontal="center" vertical="center"/>
    </xf>
    <xf numFmtId="164" fontId="0" fillId="0" borderId="1" xfId="0" applyNumberFormat="1" applyBorder="1"/>
    <xf numFmtId="164" fontId="4" fillId="0" borderId="1" xfId="0" applyNumberFormat="1" applyFont="1" applyBorder="1" applyAlignment="1">
      <alignment horizontal="center" vertical="center" wrapText="1"/>
    </xf>
    <xf numFmtId="164" fontId="1" fillId="0" borderId="1" xfId="0" applyNumberFormat="1" applyFont="1" applyBorder="1" applyAlignment="1">
      <alignment horizontal="center"/>
    </xf>
    <xf numFmtId="164" fontId="8" fillId="0" borderId="1" xfId="0" applyNumberFormat="1" applyFont="1" applyFill="1" applyBorder="1" applyAlignment="1">
      <alignment horizontal="center" vertical="center" wrapText="1"/>
    </xf>
    <xf numFmtId="164" fontId="5" fillId="0" borderId="1" xfId="0" applyNumberFormat="1" applyFont="1" applyBorder="1" applyAlignment="1">
      <alignment horizontal="center" vertical="center"/>
    </xf>
    <xf numFmtId="164" fontId="5" fillId="0" borderId="1" xfId="0" applyNumberFormat="1" applyFont="1" applyFill="1" applyBorder="1" applyAlignment="1">
      <alignment horizontal="center" vertical="center" wrapText="1"/>
    </xf>
    <xf numFmtId="0" fontId="11" fillId="0" borderId="1" xfId="0" applyFont="1" applyFill="1" applyBorder="1" applyAlignment="1">
      <alignment horizontal="justify"/>
    </xf>
    <xf numFmtId="0" fontId="13" fillId="0" borderId="1" xfId="0" applyFont="1" applyBorder="1" applyAlignment="1">
      <alignment horizontal="center" vertical="center"/>
    </xf>
    <xf numFmtId="0" fontId="19" fillId="0" borderId="1" xfId="0" applyFont="1" applyFill="1" applyBorder="1" applyAlignment="1">
      <alignment horizontal="justify"/>
    </xf>
    <xf numFmtId="0" fontId="19" fillId="0" borderId="1" xfId="0" applyFont="1" applyFill="1" applyBorder="1" applyAlignment="1">
      <alignment horizontal="justify" vertical="top"/>
    </xf>
    <xf numFmtId="164" fontId="4" fillId="0" borderId="5" xfId="0" applyNumberFormat="1" applyFont="1" applyBorder="1" applyAlignment="1">
      <alignment horizontal="center" vertical="center" wrapText="1"/>
    </xf>
    <xf numFmtId="0" fontId="0" fillId="0" borderId="1" xfId="0" applyBorder="1"/>
    <xf numFmtId="0" fontId="14" fillId="0" borderId="1" xfId="0" applyFont="1" applyFill="1" applyBorder="1" applyAlignment="1">
      <alignment horizontal="justify" vertical="top"/>
    </xf>
    <xf numFmtId="0" fontId="19" fillId="0" borderId="1" xfId="0" applyFont="1" applyFill="1" applyBorder="1" applyAlignment="1">
      <alignment vertical="top" wrapText="1"/>
    </xf>
    <xf numFmtId="2" fontId="5" fillId="0" borderId="1" xfId="0" applyNumberFormat="1" applyFont="1" applyBorder="1" applyAlignment="1">
      <alignment horizontal="center" vertical="center"/>
    </xf>
    <xf numFmtId="0" fontId="0" fillId="0" borderId="1" xfId="0" applyBorder="1" applyAlignment="1">
      <alignment horizontal="center" vertical="center"/>
    </xf>
    <xf numFmtId="0" fontId="23" fillId="0" borderId="1" xfId="0" applyFont="1" applyBorder="1" applyAlignment="1">
      <alignment horizontal="justify" vertical="top"/>
    </xf>
    <xf numFmtId="0" fontId="23" fillId="0" borderId="1" xfId="0" applyFont="1" applyBorder="1" applyAlignment="1">
      <alignment horizontal="center" vertical="center"/>
    </xf>
    <xf numFmtId="0" fontId="22" fillId="0" borderId="1" xfId="0" applyFont="1" applyBorder="1" applyAlignment="1">
      <alignment horizontal="left" vertical="top" wrapText="1"/>
    </xf>
    <xf numFmtId="0" fontId="23" fillId="0" borderId="1" xfId="0" applyFont="1" applyBorder="1" applyAlignment="1">
      <alignment horizontal="justify" vertical="center"/>
    </xf>
    <xf numFmtId="0" fontId="0" fillId="0" borderId="0" xfId="0" applyAlignment="1">
      <alignment wrapText="1"/>
    </xf>
    <xf numFmtId="0" fontId="14" fillId="0" borderId="1" xfId="0" applyFont="1" applyFill="1" applyBorder="1" applyAlignment="1">
      <alignment horizontal="left" vertical="top" wrapText="1"/>
    </xf>
    <xf numFmtId="0" fontId="14" fillId="0" borderId="6" xfId="0" applyFont="1" applyFill="1" applyBorder="1" applyAlignment="1">
      <alignment horizontal="justify" vertical="top" wrapText="1"/>
    </xf>
    <xf numFmtId="0" fontId="14" fillId="0" borderId="0" xfId="0" applyFont="1" applyFill="1" applyAlignment="1">
      <alignment vertical="top" wrapText="1"/>
    </xf>
    <xf numFmtId="0" fontId="14" fillId="0" borderId="5" xfId="0" applyFont="1" applyFill="1" applyBorder="1" applyAlignment="1">
      <alignment horizontal="justify" vertical="top"/>
    </xf>
    <xf numFmtId="0" fontId="23" fillId="0" borderId="5" xfId="0" applyFont="1" applyBorder="1" applyAlignment="1">
      <alignment horizontal="center" vertical="center"/>
    </xf>
    <xf numFmtId="164" fontId="5" fillId="0" borderId="5" xfId="0" applyNumberFormat="1" applyFont="1" applyBorder="1" applyAlignment="1">
      <alignment horizontal="center" vertical="center" wrapText="1"/>
    </xf>
    <xf numFmtId="0" fontId="0" fillId="0" borderId="5" xfId="0" applyBorder="1" applyAlignment="1">
      <alignment horizontal="center" vertical="center"/>
    </xf>
    <xf numFmtId="0" fontId="0" fillId="0" borderId="5" xfId="0" applyBorder="1"/>
    <xf numFmtId="164" fontId="0" fillId="0" borderId="5" xfId="0" applyNumberFormat="1" applyBorder="1"/>
    <xf numFmtId="164" fontId="0" fillId="0" borderId="1" xfId="0" applyNumberFormat="1" applyBorder="1" applyAlignment="1">
      <alignment vertical="center"/>
    </xf>
    <xf numFmtId="0" fontId="14" fillId="0" borderId="1" xfId="0" applyFont="1" applyFill="1" applyBorder="1" applyAlignment="1">
      <alignment vertical="top" wrapText="1"/>
    </xf>
    <xf numFmtId="0" fontId="21" fillId="0" borderId="12" xfId="0" applyNumberFormat="1" applyFont="1" applyFill="1" applyBorder="1" applyAlignment="1" applyProtection="1">
      <alignment horizontal="left" vertical="top" wrapText="1"/>
      <protection hidden="1"/>
    </xf>
    <xf numFmtId="4" fontId="21" fillId="0" borderId="1" xfId="0" applyNumberFormat="1" applyFont="1" applyFill="1" applyBorder="1" applyAlignment="1">
      <alignment vertical="center" wrapText="1"/>
    </xf>
    <xf numFmtId="0" fontId="0" fillId="0" borderId="1" xfId="0" applyBorder="1" applyAlignment="1">
      <alignment vertical="center"/>
    </xf>
    <xf numFmtId="0" fontId="14" fillId="0" borderId="0" xfId="0" applyFont="1" applyFill="1" applyAlignment="1">
      <alignment horizontal="justify" vertical="top" wrapText="1"/>
    </xf>
    <xf numFmtId="164" fontId="0" fillId="0" borderId="1" xfId="0" applyNumberFormat="1" applyFill="1" applyBorder="1" applyAlignment="1">
      <alignment horizontal="center" vertical="center"/>
    </xf>
    <xf numFmtId="164" fontId="1" fillId="0" borderId="1" xfId="0" applyNumberFormat="1" applyFont="1" applyBorder="1" applyAlignment="1">
      <alignment horizontal="center" vertical="center"/>
    </xf>
    <xf numFmtId="0" fontId="26" fillId="0" borderId="12" xfId="0" applyNumberFormat="1" applyFont="1" applyFill="1" applyBorder="1" applyAlignment="1" applyProtection="1">
      <alignment horizontal="left" vertical="top" wrapText="1"/>
      <protection hidden="1"/>
    </xf>
    <xf numFmtId="0" fontId="4" fillId="0" borderId="1" xfId="0" applyFont="1" applyBorder="1" applyAlignment="1">
      <alignment vertical="top" wrapText="1"/>
    </xf>
    <xf numFmtId="0" fontId="27" fillId="0" borderId="1" xfId="0" applyFont="1" applyBorder="1" applyAlignment="1">
      <alignment horizontal="left" vertical="top" wrapText="1"/>
    </xf>
    <xf numFmtId="3" fontId="14" fillId="0" borderId="1" xfId="0" applyNumberFormat="1" applyFont="1" applyFill="1" applyBorder="1" applyAlignment="1">
      <alignment vertical="top" wrapText="1"/>
    </xf>
    <xf numFmtId="0" fontId="14" fillId="0" borderId="6" xfId="0" applyFont="1" applyFill="1" applyBorder="1" applyAlignment="1">
      <alignment vertical="center"/>
    </xf>
    <xf numFmtId="49" fontId="28" fillId="0" borderId="1" xfId="1" applyNumberFormat="1" applyFont="1" applyFill="1" applyBorder="1" applyAlignment="1">
      <alignment vertical="center" wrapText="1"/>
    </xf>
    <xf numFmtId="0" fontId="19" fillId="0" borderId="1" xfId="0" applyFont="1" applyFill="1" applyBorder="1" applyAlignment="1">
      <alignment horizontal="center" vertical="top"/>
    </xf>
    <xf numFmtId="0" fontId="14" fillId="0" borderId="1" xfId="0" applyNumberFormat="1" applyFont="1" applyFill="1" applyBorder="1" applyAlignment="1">
      <alignment horizontal="center" vertical="center"/>
    </xf>
    <xf numFmtId="4" fontId="14" fillId="0" borderId="1" xfId="0" applyNumberFormat="1" applyFont="1" applyFill="1" applyBorder="1" applyAlignment="1">
      <alignment vertical="center" wrapText="1"/>
    </xf>
    <xf numFmtId="0" fontId="18" fillId="0" borderId="1" xfId="0" applyNumberFormat="1" applyFont="1" applyFill="1" applyBorder="1" applyAlignment="1">
      <alignment horizontal="center" vertical="center"/>
    </xf>
    <xf numFmtId="4" fontId="18" fillId="0" borderId="1" xfId="0" applyNumberFormat="1" applyFont="1" applyFill="1" applyBorder="1" applyAlignment="1">
      <alignment vertical="center" wrapText="1"/>
    </xf>
    <xf numFmtId="0" fontId="18" fillId="0" borderId="0" xfId="0" applyFont="1" applyFill="1" applyAlignment="1">
      <alignment horizontal="right" vertical="top"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1" xfId="0" applyFont="1" applyFill="1" applyBorder="1" applyAlignment="1">
      <alignment horizontal="center" vertical="center" wrapText="1"/>
    </xf>
    <xf numFmtId="0" fontId="11" fillId="0" borderId="1" xfId="0" applyFont="1" applyFill="1" applyBorder="1" applyAlignment="1">
      <alignment horizontal="center" vertical="top"/>
    </xf>
    <xf numFmtId="0" fontId="10" fillId="0" borderId="1" xfId="0" applyFont="1" applyFill="1" applyBorder="1" applyAlignment="1">
      <alignment horizontal="justify"/>
    </xf>
    <xf numFmtId="0" fontId="14" fillId="0" borderId="1" xfId="0" applyFont="1" applyFill="1" applyBorder="1" applyAlignment="1">
      <alignment vertical="top"/>
    </xf>
    <xf numFmtId="0" fontId="10" fillId="0" borderId="1" xfId="0" applyFont="1" applyFill="1" applyBorder="1" applyAlignment="1">
      <alignment horizontal="justify" vertical="top"/>
    </xf>
    <xf numFmtId="0" fontId="14" fillId="0" borderId="1" xfId="0" applyFont="1" applyFill="1" applyBorder="1" applyAlignment="1">
      <alignment horizontal="center" vertical="top"/>
    </xf>
    <xf numFmtId="0" fontId="18" fillId="0" borderId="1" xfId="0" applyFont="1" applyFill="1" applyBorder="1" applyAlignment="1">
      <alignment horizontal="center" vertical="top"/>
    </xf>
    <xf numFmtId="0" fontId="17" fillId="0" borderId="1" xfId="0" applyFont="1" applyFill="1" applyBorder="1" applyAlignment="1">
      <alignment horizontal="justify" vertical="top"/>
    </xf>
    <xf numFmtId="0" fontId="14" fillId="0" borderId="1" xfId="0" applyFont="1" applyFill="1" applyBorder="1" applyAlignment="1">
      <alignment horizontal="justify"/>
    </xf>
    <xf numFmtId="0" fontId="1" fillId="0" borderId="1" xfId="0" applyNumberFormat="1" applyFont="1" applyFill="1" applyBorder="1" applyAlignment="1">
      <alignment horizontal="center" vertical="center"/>
    </xf>
    <xf numFmtId="4" fontId="1" fillId="0" borderId="1" xfId="0" applyNumberFormat="1" applyFont="1" applyFill="1" applyBorder="1" applyAlignment="1">
      <alignment vertical="center" wrapText="1"/>
    </xf>
    <xf numFmtId="4" fontId="17" fillId="0" borderId="1" xfId="0" applyNumberFormat="1" applyFont="1" applyFill="1" applyBorder="1" applyAlignment="1">
      <alignment vertical="center" wrapText="1"/>
    </xf>
    <xf numFmtId="0" fontId="11" fillId="0" borderId="5" xfId="0" applyFont="1" applyFill="1" applyBorder="1" applyAlignment="1">
      <alignment horizontal="center" vertical="top"/>
    </xf>
    <xf numFmtId="0" fontId="10" fillId="0" borderId="5" xfId="0" applyFont="1" applyFill="1" applyBorder="1" applyAlignment="1">
      <alignment horizontal="justify" vertical="top"/>
    </xf>
    <xf numFmtId="0" fontId="11" fillId="0" borderId="1" xfId="0" applyFont="1" applyFill="1" applyBorder="1" applyAlignment="1">
      <alignment horizontal="center" vertical="top" wrapText="1"/>
    </xf>
    <xf numFmtId="0" fontId="19" fillId="0" borderId="1" xfId="0" applyFont="1" applyFill="1" applyBorder="1"/>
    <xf numFmtId="0" fontId="18" fillId="0" borderId="1" xfId="0" applyFont="1" applyFill="1" applyBorder="1" applyAlignment="1">
      <alignment horizontal="justify" vertical="top"/>
    </xf>
    <xf numFmtId="0" fontId="11" fillId="0" borderId="1" xfId="0" applyFont="1" applyFill="1" applyBorder="1" applyAlignment="1">
      <alignment horizontal="justify" vertical="top"/>
    </xf>
    <xf numFmtId="0" fontId="14" fillId="0" borderId="5" xfId="0" applyFont="1" applyFill="1" applyBorder="1" applyAlignment="1">
      <alignment horizontal="center" vertical="top"/>
    </xf>
    <xf numFmtId="0" fontId="14" fillId="0" borderId="0" xfId="0" applyFont="1" applyFill="1"/>
    <xf numFmtId="0" fontId="19" fillId="0" borderId="1" xfId="0" applyFont="1" applyFill="1" applyBorder="1" applyAlignment="1">
      <alignment horizontal="justify" vertical="top" wrapText="1"/>
    </xf>
    <xf numFmtId="0" fontId="19" fillId="0" borderId="1" xfId="0" applyFont="1" applyFill="1" applyBorder="1" applyAlignment="1">
      <alignment horizontal="justify" wrapText="1"/>
    </xf>
    <xf numFmtId="0" fontId="14" fillId="0" borderId="0" xfId="0" applyFont="1" applyFill="1" applyAlignment="1">
      <alignment vertical="top"/>
    </xf>
    <xf numFmtId="4" fontId="13" fillId="0" borderId="1" xfId="0" applyNumberFormat="1" applyFont="1" applyFill="1" applyBorder="1" applyAlignment="1">
      <alignment vertical="center" wrapText="1"/>
    </xf>
    <xf numFmtId="0" fontId="19" fillId="0" borderId="1" xfId="0" applyFont="1" applyFill="1" applyBorder="1" applyAlignment="1">
      <alignment horizontal="center" vertical="top" wrapText="1"/>
    </xf>
    <xf numFmtId="0" fontId="21" fillId="0" borderId="1" xfId="0" applyFont="1" applyFill="1" applyBorder="1" applyAlignment="1">
      <alignment vertical="center" wrapText="1"/>
    </xf>
    <xf numFmtId="164" fontId="0" fillId="0" borderId="1" xfId="0" applyNumberFormat="1" applyFont="1" applyBorder="1" applyAlignment="1">
      <alignment horizontal="center" vertical="center"/>
    </xf>
    <xf numFmtId="0" fontId="23" fillId="0" borderId="1" xfId="0" applyFont="1" applyFill="1" applyBorder="1" applyAlignment="1">
      <alignment horizontal="center" vertical="center"/>
    </xf>
    <xf numFmtId="0" fontId="23" fillId="0" borderId="1" xfId="0" applyFont="1" applyFill="1" applyBorder="1" applyAlignment="1">
      <alignment horizontal="justify" vertical="top"/>
    </xf>
    <xf numFmtId="0" fontId="19" fillId="0" borderId="0" xfId="0" applyFont="1" applyAlignment="1">
      <alignment horizontal="justify" vertical="top" wrapText="1"/>
    </xf>
    <xf numFmtId="4" fontId="29" fillId="0" borderId="1" xfId="0" applyNumberFormat="1" applyFont="1" applyFill="1" applyBorder="1" applyAlignment="1">
      <alignment vertical="center" wrapText="1"/>
    </xf>
    <xf numFmtId="164" fontId="30" fillId="0" borderId="1" xfId="0" applyNumberFormat="1" applyFont="1" applyFill="1" applyBorder="1" applyAlignment="1">
      <alignment horizontal="center" vertical="center" wrapText="1"/>
    </xf>
    <xf numFmtId="164" fontId="31" fillId="0" borderId="1" xfId="0" applyNumberFormat="1" applyFont="1" applyBorder="1" applyAlignment="1">
      <alignment horizontal="center" vertical="center" wrapText="1"/>
    </xf>
    <xf numFmtId="0" fontId="7" fillId="0" borderId="3" xfId="0" applyFont="1" applyBorder="1" applyAlignment="1">
      <alignment horizontal="center" vertical="top" wrapText="1"/>
    </xf>
    <xf numFmtId="0" fontId="16" fillId="0" borderId="8" xfId="0" applyFont="1" applyBorder="1" applyAlignment="1">
      <alignment wrapText="1"/>
    </xf>
    <xf numFmtId="0" fontId="16" fillId="0" borderId="4" xfId="0" applyFont="1" applyBorder="1" applyAlignment="1">
      <alignment wrapText="1"/>
    </xf>
    <xf numFmtId="0" fontId="18" fillId="0" borderId="5" xfId="0" applyFont="1" applyBorder="1" applyAlignment="1">
      <alignment horizontal="center" vertical="center" wrapText="1"/>
    </xf>
    <xf numFmtId="0" fontId="6" fillId="0" borderId="6" xfId="0" applyFont="1" applyBorder="1" applyAlignment="1">
      <alignment horizontal="center"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2" xfId="0" applyBorder="1" applyAlignment="1">
      <alignment vertical="center" wrapText="1"/>
    </xf>
    <xf numFmtId="0" fontId="11" fillId="0" borderId="3" xfId="0" applyFont="1" applyFill="1" applyBorder="1" applyAlignment="1">
      <alignment horizontal="center" vertical="top" wrapText="1"/>
    </xf>
    <xf numFmtId="0" fontId="11" fillId="0" borderId="4" xfId="0" applyFont="1" applyFill="1" applyBorder="1" applyAlignment="1">
      <alignment horizontal="center" vertical="top" wrapText="1"/>
    </xf>
    <xf numFmtId="0" fontId="11" fillId="0" borderId="5" xfId="0" applyFont="1" applyBorder="1" applyAlignment="1">
      <alignment horizontal="center" vertical="top" wrapText="1"/>
    </xf>
    <xf numFmtId="0" fontId="11" fillId="0" borderId="7" xfId="0" applyFont="1" applyBorder="1" applyAlignment="1">
      <alignment horizontal="center" vertical="top" wrapText="1"/>
    </xf>
    <xf numFmtId="0" fontId="12" fillId="0" borderId="6" xfId="0" applyFont="1" applyBorder="1" applyAlignment="1">
      <alignment horizontal="center" wrapText="1"/>
    </xf>
    <xf numFmtId="0" fontId="10" fillId="0" borderId="3" xfId="0" applyFont="1" applyBorder="1" applyAlignment="1">
      <alignment horizontal="center" vertical="top"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0" fillId="0" borderId="9" xfId="0" applyFont="1" applyFill="1" applyBorder="1" applyAlignment="1">
      <alignment horizontal="left" vertical="center" wrapText="1"/>
    </xf>
    <xf numFmtId="0" fontId="13" fillId="0" borderId="9" xfId="0" applyFont="1" applyFill="1" applyBorder="1" applyAlignment="1">
      <alignment vertical="center" wrapText="1"/>
    </xf>
    <xf numFmtId="0" fontId="14" fillId="0" borderId="0" xfId="0" applyFont="1" applyFill="1" applyAlignment="1">
      <alignment horizontal="justify" vertical="top" wrapText="1"/>
    </xf>
    <xf numFmtId="0" fontId="14" fillId="0" borderId="0" xfId="0" applyFont="1" applyFill="1" applyAlignment="1">
      <alignment vertical="top" wrapText="1"/>
    </xf>
    <xf numFmtId="0" fontId="24" fillId="0" borderId="9" xfId="0" applyFont="1" applyBorder="1" applyAlignment="1">
      <alignment horizontal="left" vertical="center" wrapText="1"/>
    </xf>
    <xf numFmtId="0" fontId="24" fillId="0" borderId="9" xfId="0" applyFont="1" applyBorder="1" applyAlignment="1">
      <alignment horizontal="left" wrapText="1"/>
    </xf>
    <xf numFmtId="0" fontId="0" fillId="0" borderId="0" xfId="0" applyAlignment="1">
      <alignment horizontal="left" vertical="center" wrapText="1"/>
    </xf>
    <xf numFmtId="0" fontId="0" fillId="0" borderId="0" xfId="0" applyAlignment="1">
      <alignment horizontal="left" wrapText="1"/>
    </xf>
    <xf numFmtId="0" fontId="17" fillId="0" borderId="3" xfId="0" applyFont="1" applyBorder="1" applyAlignment="1">
      <alignment horizontal="center" vertical="center" wrapText="1"/>
    </xf>
    <xf numFmtId="0" fontId="17" fillId="0" borderId="8" xfId="0" applyFont="1" applyBorder="1" applyAlignment="1">
      <alignment horizontal="center" vertical="center" wrapText="1"/>
    </xf>
    <xf numFmtId="0" fontId="17" fillId="0" borderId="4" xfId="0" applyFont="1" applyBorder="1" applyAlignment="1">
      <alignment horizontal="center" vertical="center" wrapText="1"/>
    </xf>
    <xf numFmtId="0" fontId="11" fillId="0" borderId="1" xfId="0" applyFont="1" applyFill="1" applyBorder="1" applyAlignment="1">
      <alignment horizontal="justify"/>
    </xf>
    <xf numFmtId="0" fontId="29" fillId="0" borderId="1" xfId="0" applyNumberFormat="1" applyFont="1" applyFill="1" applyBorder="1" applyAlignment="1">
      <alignment horizontal="center" vertical="center"/>
    </xf>
  </cellXfs>
  <cellStyles count="2">
    <cellStyle name="Обычный" xfId="0" builtinId="0"/>
    <cellStyle name="Обычный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L129"/>
  <sheetViews>
    <sheetView tabSelected="1" view="pageBreakPreview" zoomScaleSheetLayoutView="100" workbookViewId="0">
      <pane xSplit="2" ySplit="7" topLeftCell="C8" activePane="bottomRight" state="frozen"/>
      <selection pane="topRight" activeCell="D1" sqref="D1"/>
      <selection pane="bottomLeft" activeCell="A11" sqref="A11"/>
      <selection pane="bottomRight" activeCell="F126" sqref="F126"/>
    </sheetView>
  </sheetViews>
  <sheetFormatPr defaultRowHeight="32.1" customHeight="1"/>
  <cols>
    <col min="1" max="1" width="22.85546875" style="91" customWidth="1"/>
    <col min="2" max="2" width="43.5703125" style="91" customWidth="1"/>
    <col min="3" max="3" width="5.5703125" customWidth="1"/>
    <col min="4" max="4" width="15" customWidth="1"/>
    <col min="5" max="5" width="11.140625" style="2" customWidth="1"/>
    <col min="6" max="6" width="12" style="2" customWidth="1"/>
    <col min="7" max="7" width="11.140625" customWidth="1"/>
    <col min="8" max="8" width="11.42578125" customWidth="1"/>
    <col min="9" max="9" width="11.140625" customWidth="1"/>
    <col min="10" max="10" width="10.140625" customWidth="1"/>
    <col min="11" max="11" width="9.5703125" customWidth="1"/>
  </cols>
  <sheetData>
    <row r="1" spans="1:12" ht="32.1" hidden="1" customHeight="1">
      <c r="A1" s="69"/>
      <c r="B1" s="69"/>
      <c r="C1" s="10"/>
      <c r="D1" s="10"/>
      <c r="E1" s="1"/>
      <c r="F1" s="1"/>
    </row>
    <row r="2" spans="1:12" ht="37.5" customHeight="1">
      <c r="A2" s="110" t="s">
        <v>190</v>
      </c>
      <c r="B2" s="110"/>
      <c r="C2" s="110"/>
      <c r="D2" s="110"/>
      <c r="E2" s="110"/>
      <c r="F2" s="110"/>
      <c r="G2" s="111"/>
      <c r="H2" s="111"/>
      <c r="I2" s="111"/>
      <c r="J2" s="111"/>
      <c r="K2" s="111"/>
      <c r="L2" s="40"/>
    </row>
    <row r="3" spans="1:12" ht="32.1" hidden="1" customHeight="1">
      <c r="A3" s="111"/>
      <c r="B3" s="111"/>
      <c r="C3" s="111"/>
      <c r="D3" s="111"/>
      <c r="E3" s="111"/>
      <c r="F3" s="111"/>
      <c r="G3" s="111"/>
      <c r="H3" s="111"/>
      <c r="I3" s="111"/>
      <c r="J3" s="111"/>
      <c r="K3" s="111"/>
    </row>
    <row r="4" spans="1:12" ht="23.25" customHeight="1">
      <c r="A4" s="112"/>
      <c r="B4" s="112"/>
      <c r="C4" s="112"/>
      <c r="D4" s="112"/>
      <c r="E4" s="112"/>
      <c r="F4" s="112"/>
      <c r="G4" s="112"/>
      <c r="H4" s="112"/>
      <c r="I4" s="112"/>
      <c r="J4" s="112"/>
      <c r="K4" s="112"/>
    </row>
    <row r="5" spans="1:12" ht="18.75" customHeight="1">
      <c r="A5" s="113" t="s">
        <v>104</v>
      </c>
      <c r="B5" s="114"/>
      <c r="C5" s="13"/>
      <c r="D5" s="115" t="s">
        <v>107</v>
      </c>
      <c r="E5" s="105" t="s">
        <v>111</v>
      </c>
      <c r="F5" s="106"/>
      <c r="G5" s="106"/>
      <c r="H5" s="106"/>
      <c r="I5" s="106"/>
      <c r="J5" s="106"/>
      <c r="K5" s="107"/>
    </row>
    <row r="6" spans="1:12" ht="18.75" customHeight="1">
      <c r="A6" s="70"/>
      <c r="B6" s="71"/>
      <c r="C6" s="14"/>
      <c r="D6" s="116"/>
      <c r="E6" s="118" t="s">
        <v>108</v>
      </c>
      <c r="F6" s="119"/>
      <c r="G6" s="120"/>
      <c r="H6" s="108" t="s">
        <v>109</v>
      </c>
      <c r="I6" s="129" t="s">
        <v>110</v>
      </c>
      <c r="J6" s="130"/>
      <c r="K6" s="131"/>
    </row>
    <row r="7" spans="1:12" ht="86.25" customHeight="1">
      <c r="A7" s="72" t="s">
        <v>106</v>
      </c>
      <c r="B7" s="72" t="s">
        <v>105</v>
      </c>
      <c r="C7" s="4" t="s">
        <v>116</v>
      </c>
      <c r="D7" s="117"/>
      <c r="E7" s="11" t="s">
        <v>166</v>
      </c>
      <c r="F7" s="11" t="s">
        <v>167</v>
      </c>
      <c r="G7" s="11" t="s">
        <v>168</v>
      </c>
      <c r="H7" s="109"/>
      <c r="I7" s="12" t="s">
        <v>169</v>
      </c>
      <c r="J7" s="12" t="s">
        <v>146</v>
      </c>
      <c r="K7" s="12" t="s">
        <v>170</v>
      </c>
    </row>
    <row r="8" spans="1:12" ht="17.25" customHeight="1">
      <c r="A8" s="73" t="s">
        <v>0</v>
      </c>
      <c r="B8" s="74" t="s">
        <v>117</v>
      </c>
      <c r="C8" s="9"/>
      <c r="D8" s="9"/>
      <c r="E8" s="17">
        <f>E9+E33</f>
        <v>39244.800000000003</v>
      </c>
      <c r="F8" s="17">
        <f>F9+F33</f>
        <v>42118.7</v>
      </c>
      <c r="G8" s="17">
        <f t="shared" ref="G8" si="0">G9+G33</f>
        <v>28452.5</v>
      </c>
      <c r="H8" s="17">
        <f t="shared" ref="H8" si="1">H9+H33</f>
        <v>42118.9</v>
      </c>
      <c r="I8" s="17">
        <f>I9+I33</f>
        <v>40506.699999999997</v>
      </c>
      <c r="J8" s="17">
        <f>J9+J33</f>
        <v>40750.5</v>
      </c>
      <c r="K8" s="17">
        <f>K9+K33</f>
        <v>41117.899999999994</v>
      </c>
    </row>
    <row r="9" spans="1:12" ht="17.25" customHeight="1">
      <c r="A9" s="75"/>
      <c r="B9" s="74" t="s">
        <v>1</v>
      </c>
      <c r="C9" s="9"/>
      <c r="D9" s="9"/>
      <c r="E9" s="17">
        <f>E10+E17+E22+E25</f>
        <v>38154.5</v>
      </c>
      <c r="F9" s="17">
        <f t="shared" ref="F9:K9" si="2">F10+F17+F22+F25</f>
        <v>38153.1</v>
      </c>
      <c r="G9" s="17">
        <f t="shared" si="2"/>
        <v>26548</v>
      </c>
      <c r="H9" s="17">
        <f t="shared" si="2"/>
        <v>38153.1</v>
      </c>
      <c r="I9" s="17">
        <f t="shared" si="2"/>
        <v>39862.699999999997</v>
      </c>
      <c r="J9" s="17">
        <f t="shared" si="2"/>
        <v>40106.5</v>
      </c>
      <c r="K9" s="17">
        <f t="shared" si="2"/>
        <v>40473.899999999994</v>
      </c>
    </row>
    <row r="10" spans="1:12" ht="18" customHeight="1">
      <c r="A10" s="73" t="s">
        <v>2</v>
      </c>
      <c r="B10" s="76" t="s">
        <v>3</v>
      </c>
      <c r="C10" s="9"/>
      <c r="D10" s="9"/>
      <c r="E10" s="17">
        <f>E11+E12+E13+E16</f>
        <v>16681.400000000001</v>
      </c>
      <c r="F10" s="17">
        <f t="shared" ref="F10:K10" si="3">F11+F12+F13+F16</f>
        <v>16681.3</v>
      </c>
      <c r="G10" s="17">
        <f t="shared" si="3"/>
        <v>13102.1</v>
      </c>
      <c r="H10" s="17">
        <f t="shared" si="3"/>
        <v>16681.3</v>
      </c>
      <c r="I10" s="17">
        <f t="shared" si="3"/>
        <v>17600.099999999999</v>
      </c>
      <c r="J10" s="17">
        <f t="shared" si="3"/>
        <v>17614.3</v>
      </c>
      <c r="K10" s="17">
        <f t="shared" si="3"/>
        <v>17632.399999999998</v>
      </c>
    </row>
    <row r="11" spans="1:12" ht="81.75" customHeight="1">
      <c r="A11" s="77" t="s">
        <v>4</v>
      </c>
      <c r="B11" s="32" t="s">
        <v>118</v>
      </c>
      <c r="C11" s="27">
        <v>182</v>
      </c>
      <c r="D11" s="27" t="s">
        <v>135</v>
      </c>
      <c r="E11" s="18">
        <v>16678.5</v>
      </c>
      <c r="F11" s="18">
        <v>16436.900000000001</v>
      </c>
      <c r="G11" s="19">
        <v>12896.7</v>
      </c>
      <c r="H11" s="18">
        <v>16436.900000000001</v>
      </c>
      <c r="I11" s="18">
        <v>17598.599999999999</v>
      </c>
      <c r="J11" s="18">
        <v>17612.7</v>
      </c>
      <c r="K11" s="19">
        <v>17630.8</v>
      </c>
    </row>
    <row r="12" spans="1:12" ht="119.25" customHeight="1">
      <c r="A12" s="77" t="s">
        <v>5</v>
      </c>
      <c r="B12" s="32" t="s">
        <v>6</v>
      </c>
      <c r="C12" s="27">
        <v>182</v>
      </c>
      <c r="D12" s="27" t="s">
        <v>135</v>
      </c>
      <c r="E12" s="18">
        <v>2.7</v>
      </c>
      <c r="F12" s="18">
        <v>106.3</v>
      </c>
      <c r="G12" s="19">
        <v>106.3</v>
      </c>
      <c r="H12" s="18">
        <v>106.3</v>
      </c>
      <c r="I12" s="18">
        <v>1.4</v>
      </c>
      <c r="J12" s="18">
        <v>1.5</v>
      </c>
      <c r="K12" s="19">
        <v>1.5</v>
      </c>
    </row>
    <row r="13" spans="1:12" ht="41.25" customHeight="1">
      <c r="A13" s="77" t="s">
        <v>7</v>
      </c>
      <c r="B13" s="32" t="s">
        <v>8</v>
      </c>
      <c r="C13" s="27">
        <v>182</v>
      </c>
      <c r="D13" s="27" t="s">
        <v>135</v>
      </c>
      <c r="E13" s="18">
        <v>0.2</v>
      </c>
      <c r="F13" s="18">
        <v>70.599999999999994</v>
      </c>
      <c r="G13" s="19">
        <v>31.6</v>
      </c>
      <c r="H13" s="18">
        <v>70.599999999999994</v>
      </c>
      <c r="I13" s="18">
        <v>0.1</v>
      </c>
      <c r="J13" s="18">
        <v>0.1</v>
      </c>
      <c r="K13" s="19">
        <v>0.1</v>
      </c>
    </row>
    <row r="14" spans="1:12" ht="57.6" hidden="1" customHeight="1">
      <c r="A14" s="77" t="s">
        <v>57</v>
      </c>
      <c r="B14" s="32" t="s">
        <v>58</v>
      </c>
      <c r="C14" s="27">
        <v>182</v>
      </c>
      <c r="D14" s="27" t="s">
        <v>135</v>
      </c>
      <c r="E14" s="18"/>
      <c r="F14" s="18"/>
      <c r="G14" s="19"/>
      <c r="H14" s="18"/>
      <c r="I14" s="18"/>
      <c r="J14" s="18"/>
      <c r="K14" s="20"/>
    </row>
    <row r="15" spans="1:12" ht="53.25" hidden="1" customHeight="1">
      <c r="A15" s="77" t="s">
        <v>187</v>
      </c>
      <c r="B15" s="53" t="s">
        <v>188</v>
      </c>
      <c r="C15" s="27">
        <v>182</v>
      </c>
      <c r="D15" s="27" t="s">
        <v>135</v>
      </c>
      <c r="E15" s="18"/>
      <c r="F15" s="18"/>
      <c r="G15" s="19"/>
      <c r="H15" s="18"/>
      <c r="I15" s="18"/>
      <c r="J15" s="18"/>
      <c r="K15" s="20"/>
    </row>
    <row r="16" spans="1:12" ht="54.75" customHeight="1">
      <c r="A16" s="77" t="s">
        <v>187</v>
      </c>
      <c r="B16" s="66" t="s">
        <v>188</v>
      </c>
      <c r="C16" s="27">
        <v>182</v>
      </c>
      <c r="D16" s="27" t="s">
        <v>135</v>
      </c>
      <c r="E16" s="18"/>
      <c r="F16" s="18">
        <v>67.5</v>
      </c>
      <c r="G16" s="19">
        <v>67.5</v>
      </c>
      <c r="H16" s="18">
        <v>67.5</v>
      </c>
      <c r="I16" s="18">
        <v>0</v>
      </c>
      <c r="J16" s="18">
        <v>0</v>
      </c>
      <c r="K16" s="19">
        <v>0</v>
      </c>
    </row>
    <row r="17" spans="1:11" ht="17.25" customHeight="1">
      <c r="A17" s="78" t="s">
        <v>9</v>
      </c>
      <c r="B17" s="79" t="s">
        <v>10</v>
      </c>
      <c r="C17" s="5"/>
      <c r="D17" s="5"/>
      <c r="E17" s="17">
        <f t="shared" ref="E17:K17" si="4">SUM(E18:E21)</f>
        <v>4891.2000000000007</v>
      </c>
      <c r="F17" s="17">
        <f t="shared" si="4"/>
        <v>4891.2000000000007</v>
      </c>
      <c r="G17" s="17">
        <f t="shared" si="4"/>
        <v>4063.9999999999995</v>
      </c>
      <c r="H17" s="17">
        <f t="shared" si="4"/>
        <v>4891.2000000000007</v>
      </c>
      <c r="I17" s="17">
        <f t="shared" si="4"/>
        <v>5237.3</v>
      </c>
      <c r="J17" s="17">
        <f t="shared" si="4"/>
        <v>5318.3</v>
      </c>
      <c r="K17" s="17">
        <f t="shared" si="4"/>
        <v>5465.5999999999995</v>
      </c>
    </row>
    <row r="18" spans="1:11" ht="78.75" customHeight="1">
      <c r="A18" s="77" t="s">
        <v>100</v>
      </c>
      <c r="B18" s="32" t="s">
        <v>11</v>
      </c>
      <c r="C18" s="35">
        <v>100</v>
      </c>
      <c r="D18" s="39" t="s">
        <v>139</v>
      </c>
      <c r="E18" s="18">
        <v>2245.8000000000002</v>
      </c>
      <c r="F18" s="18">
        <v>2245.8000000000002</v>
      </c>
      <c r="G18" s="18">
        <v>1858.1</v>
      </c>
      <c r="H18" s="18">
        <v>2245.8000000000002</v>
      </c>
      <c r="I18" s="18">
        <v>2367.9</v>
      </c>
      <c r="J18" s="18">
        <v>2379.4</v>
      </c>
      <c r="K18" s="18">
        <v>2406.4</v>
      </c>
    </row>
    <row r="19" spans="1:11" ht="76.5" customHeight="1">
      <c r="A19" s="77" t="s">
        <v>101</v>
      </c>
      <c r="B19" s="32" t="s">
        <v>12</v>
      </c>
      <c r="C19" s="35">
        <v>100</v>
      </c>
      <c r="D19" s="39" t="s">
        <v>139</v>
      </c>
      <c r="E19" s="18">
        <v>12.8</v>
      </c>
      <c r="F19" s="18">
        <v>12.8</v>
      </c>
      <c r="G19" s="18">
        <v>13.3</v>
      </c>
      <c r="H19" s="18">
        <v>12.8</v>
      </c>
      <c r="I19" s="18">
        <v>13.1</v>
      </c>
      <c r="J19" s="18">
        <v>13.3</v>
      </c>
      <c r="K19" s="18">
        <v>13.9</v>
      </c>
    </row>
    <row r="20" spans="1:11" ht="79.5" customHeight="1">
      <c r="A20" s="77" t="s">
        <v>102</v>
      </c>
      <c r="B20" s="32" t="s">
        <v>13</v>
      </c>
      <c r="C20" s="35">
        <v>100</v>
      </c>
      <c r="D20" s="39" t="s">
        <v>139</v>
      </c>
      <c r="E20" s="18">
        <v>2954.3</v>
      </c>
      <c r="F20" s="18">
        <v>2954.3</v>
      </c>
      <c r="G20" s="18">
        <v>2520</v>
      </c>
      <c r="H20" s="18">
        <v>2954.3</v>
      </c>
      <c r="I20" s="18">
        <v>3153.2</v>
      </c>
      <c r="J20" s="18">
        <v>3220.4</v>
      </c>
      <c r="K20" s="18">
        <v>3354.1</v>
      </c>
    </row>
    <row r="21" spans="1:11" ht="77.25" customHeight="1">
      <c r="A21" s="77" t="s">
        <v>103</v>
      </c>
      <c r="B21" s="80" t="s">
        <v>14</v>
      </c>
      <c r="C21" s="35">
        <v>100</v>
      </c>
      <c r="D21" s="39" t="s">
        <v>139</v>
      </c>
      <c r="E21" s="18">
        <v>-321.7</v>
      </c>
      <c r="F21" s="18">
        <v>-321.7</v>
      </c>
      <c r="G21" s="18">
        <v>-327.39999999999998</v>
      </c>
      <c r="H21" s="18">
        <v>-321.7</v>
      </c>
      <c r="I21" s="18">
        <v>-296.89999999999998</v>
      </c>
      <c r="J21" s="18">
        <v>-294.8</v>
      </c>
      <c r="K21" s="18">
        <v>-308.8</v>
      </c>
    </row>
    <row r="22" spans="1:11" ht="18" customHeight="1">
      <c r="A22" s="78" t="s">
        <v>15</v>
      </c>
      <c r="B22" s="79" t="s">
        <v>16</v>
      </c>
      <c r="C22" s="5"/>
      <c r="D22" s="5"/>
      <c r="E22" s="17">
        <f>E23+E24</f>
        <v>841.8</v>
      </c>
      <c r="F22" s="17">
        <f t="shared" ref="F22:K22" si="5">F23+F24</f>
        <v>841.8</v>
      </c>
      <c r="G22" s="17">
        <f t="shared" si="5"/>
        <v>859.2</v>
      </c>
      <c r="H22" s="17">
        <f t="shared" si="5"/>
        <v>841.8</v>
      </c>
      <c r="I22" s="17">
        <f t="shared" si="5"/>
        <v>854.2</v>
      </c>
      <c r="J22" s="17">
        <f t="shared" si="5"/>
        <v>905.4</v>
      </c>
      <c r="K22" s="17">
        <f t="shared" si="5"/>
        <v>959.8</v>
      </c>
    </row>
    <row r="23" spans="1:11" ht="51" customHeight="1">
      <c r="A23" s="77" t="s">
        <v>17</v>
      </c>
      <c r="B23" s="32" t="s">
        <v>18</v>
      </c>
      <c r="C23" s="35">
        <v>182</v>
      </c>
      <c r="D23" s="27" t="s">
        <v>135</v>
      </c>
      <c r="E23" s="18">
        <v>841.8</v>
      </c>
      <c r="F23" s="18">
        <v>841.8</v>
      </c>
      <c r="G23" s="19">
        <v>859.2</v>
      </c>
      <c r="H23" s="18">
        <v>841.8</v>
      </c>
      <c r="I23" s="18">
        <v>854.2</v>
      </c>
      <c r="J23" s="18">
        <v>905.4</v>
      </c>
      <c r="K23" s="19">
        <v>959.8</v>
      </c>
    </row>
    <row r="24" spans="1:11" ht="27.75" hidden="1" customHeight="1">
      <c r="A24" s="77" t="s">
        <v>59</v>
      </c>
      <c r="B24" s="32" t="s">
        <v>60</v>
      </c>
      <c r="C24" s="35">
        <v>182</v>
      </c>
      <c r="D24" s="27" t="s">
        <v>135</v>
      </c>
      <c r="E24" s="18"/>
      <c r="F24" s="18"/>
      <c r="G24" s="20"/>
      <c r="H24" s="18"/>
      <c r="I24" s="18"/>
      <c r="J24" s="18"/>
      <c r="K24" s="20"/>
    </row>
    <row r="25" spans="1:11" ht="20.25" customHeight="1">
      <c r="A25" s="81" t="s">
        <v>227</v>
      </c>
      <c r="B25" s="82" t="s">
        <v>209</v>
      </c>
      <c r="C25" s="35"/>
      <c r="D25" s="27"/>
      <c r="E25" s="21">
        <f>E26+E28</f>
        <v>15740.1</v>
      </c>
      <c r="F25" s="21">
        <f t="shared" ref="F25:K25" si="6">F26+F28</f>
        <v>15738.8</v>
      </c>
      <c r="G25" s="21">
        <f t="shared" si="6"/>
        <v>8522.6999999999989</v>
      </c>
      <c r="H25" s="21">
        <f t="shared" si="6"/>
        <v>15738.8</v>
      </c>
      <c r="I25" s="21">
        <f t="shared" si="6"/>
        <v>16171.1</v>
      </c>
      <c r="J25" s="21">
        <f t="shared" si="6"/>
        <v>16268.5</v>
      </c>
      <c r="K25" s="21">
        <f t="shared" si="6"/>
        <v>16416.099999999999</v>
      </c>
    </row>
    <row r="26" spans="1:11" ht="18" customHeight="1">
      <c r="A26" s="65" t="s">
        <v>228</v>
      </c>
      <c r="B26" s="83" t="s">
        <v>191</v>
      </c>
      <c r="C26" s="35"/>
      <c r="D26" s="27"/>
      <c r="E26" s="21">
        <f t="shared" ref="E26:H26" si="7">E27</f>
        <v>3757.5</v>
      </c>
      <c r="F26" s="21">
        <f t="shared" si="7"/>
        <v>3756.2</v>
      </c>
      <c r="G26" s="21">
        <f t="shared" si="7"/>
        <v>1229.5999999999999</v>
      </c>
      <c r="H26" s="21">
        <f t="shared" si="7"/>
        <v>3756.2</v>
      </c>
      <c r="I26" s="21">
        <f>I27</f>
        <v>4350</v>
      </c>
      <c r="J26" s="21">
        <f t="shared" ref="J26:K26" si="8">J27</f>
        <v>4400</v>
      </c>
      <c r="K26" s="21">
        <f t="shared" si="8"/>
        <v>4500</v>
      </c>
    </row>
    <row r="27" spans="1:11" ht="56.25" customHeight="1">
      <c r="A27" s="65" t="s">
        <v>229</v>
      </c>
      <c r="B27" s="66" t="s">
        <v>192</v>
      </c>
      <c r="C27" s="35">
        <v>182</v>
      </c>
      <c r="D27" s="27" t="s">
        <v>135</v>
      </c>
      <c r="E27" s="18">
        <v>3757.5</v>
      </c>
      <c r="F27" s="18">
        <v>3756.2</v>
      </c>
      <c r="G27" s="19">
        <v>1229.5999999999999</v>
      </c>
      <c r="H27" s="18">
        <v>3756.2</v>
      </c>
      <c r="I27" s="18">
        <v>4350</v>
      </c>
      <c r="J27" s="18">
        <v>4400</v>
      </c>
      <c r="K27" s="19">
        <v>4500</v>
      </c>
    </row>
    <row r="28" spans="1:11" ht="16.5" customHeight="1">
      <c r="A28" s="65" t="s">
        <v>230</v>
      </c>
      <c r="B28" s="83" t="s">
        <v>193</v>
      </c>
      <c r="C28" s="35"/>
      <c r="D28" s="27"/>
      <c r="E28" s="21">
        <f>E29+E31</f>
        <v>11982.6</v>
      </c>
      <c r="F28" s="21">
        <f t="shared" ref="F28:K28" si="9">F29+F31</f>
        <v>11982.6</v>
      </c>
      <c r="G28" s="21">
        <f t="shared" si="9"/>
        <v>7293.0999999999995</v>
      </c>
      <c r="H28" s="21">
        <f t="shared" si="9"/>
        <v>11982.6</v>
      </c>
      <c r="I28" s="21">
        <f t="shared" si="9"/>
        <v>11821.1</v>
      </c>
      <c r="J28" s="21">
        <f t="shared" si="9"/>
        <v>11868.5</v>
      </c>
      <c r="K28" s="21">
        <f t="shared" si="9"/>
        <v>11916.1</v>
      </c>
    </row>
    <row r="29" spans="1:11" ht="18.75" customHeight="1">
      <c r="A29" s="67" t="s">
        <v>231</v>
      </c>
      <c r="B29" s="68" t="s">
        <v>194</v>
      </c>
      <c r="C29" s="35">
        <v>182</v>
      </c>
      <c r="D29" s="27" t="s">
        <v>135</v>
      </c>
      <c r="E29" s="18">
        <f>E30</f>
        <v>8111.6</v>
      </c>
      <c r="F29" s="18">
        <f t="shared" ref="F29:K29" si="10">F30</f>
        <v>8111.6</v>
      </c>
      <c r="G29" s="18">
        <f t="shared" si="10"/>
        <v>6236.9</v>
      </c>
      <c r="H29" s="18">
        <f t="shared" si="10"/>
        <v>8111.6</v>
      </c>
      <c r="I29" s="18">
        <f t="shared" si="10"/>
        <v>8607.5</v>
      </c>
      <c r="J29" s="18">
        <f t="shared" si="10"/>
        <v>8642</v>
      </c>
      <c r="K29" s="18">
        <f t="shared" si="10"/>
        <v>8676.7000000000007</v>
      </c>
    </row>
    <row r="30" spans="1:11" ht="36.75" customHeight="1">
      <c r="A30" s="65" t="s">
        <v>232</v>
      </c>
      <c r="B30" s="66" t="s">
        <v>195</v>
      </c>
      <c r="C30" s="35">
        <v>182</v>
      </c>
      <c r="D30" s="27" t="s">
        <v>135</v>
      </c>
      <c r="E30" s="17">
        <v>8111.6</v>
      </c>
      <c r="F30" s="17">
        <v>8111.6</v>
      </c>
      <c r="G30" s="17">
        <v>6236.9</v>
      </c>
      <c r="H30" s="17">
        <v>8111.6</v>
      </c>
      <c r="I30" s="17">
        <v>8607.5</v>
      </c>
      <c r="J30" s="17">
        <v>8642</v>
      </c>
      <c r="K30" s="17">
        <v>8676.7000000000007</v>
      </c>
    </row>
    <row r="31" spans="1:11" ht="20.25" customHeight="1">
      <c r="A31" s="67" t="s">
        <v>233</v>
      </c>
      <c r="B31" s="68" t="s">
        <v>196</v>
      </c>
      <c r="C31" s="35">
        <v>182</v>
      </c>
      <c r="D31" s="27" t="s">
        <v>135</v>
      </c>
      <c r="E31" s="18">
        <f>E32</f>
        <v>3871</v>
      </c>
      <c r="F31" s="18">
        <f t="shared" ref="F31:K31" si="11">F32</f>
        <v>3871</v>
      </c>
      <c r="G31" s="18">
        <f t="shared" si="11"/>
        <v>1056.2</v>
      </c>
      <c r="H31" s="18">
        <f t="shared" si="11"/>
        <v>3871</v>
      </c>
      <c r="I31" s="18">
        <f t="shared" si="11"/>
        <v>3213.6</v>
      </c>
      <c r="J31" s="18">
        <f t="shared" si="11"/>
        <v>3226.5</v>
      </c>
      <c r="K31" s="18">
        <f t="shared" si="11"/>
        <v>3239.4</v>
      </c>
    </row>
    <row r="32" spans="1:11" ht="37.5" customHeight="1">
      <c r="A32" s="65" t="s">
        <v>234</v>
      </c>
      <c r="B32" s="66" t="s">
        <v>197</v>
      </c>
      <c r="C32" s="35">
        <v>182</v>
      </c>
      <c r="D32" s="27" t="s">
        <v>135</v>
      </c>
      <c r="E32" s="18">
        <v>3871</v>
      </c>
      <c r="F32" s="18">
        <v>3871</v>
      </c>
      <c r="G32" s="19">
        <v>1056.2</v>
      </c>
      <c r="H32" s="18">
        <v>3871</v>
      </c>
      <c r="I32" s="18">
        <v>3213.6</v>
      </c>
      <c r="J32" s="18">
        <v>3226.5</v>
      </c>
      <c r="K32" s="19">
        <v>3239.4</v>
      </c>
    </row>
    <row r="33" spans="1:11" ht="18" customHeight="1">
      <c r="A33" s="65"/>
      <c r="B33" s="83" t="s">
        <v>199</v>
      </c>
      <c r="C33" s="35"/>
      <c r="D33" s="27"/>
      <c r="E33" s="21">
        <f>E34+E40+E47+E50</f>
        <v>1090.3</v>
      </c>
      <c r="F33" s="21">
        <f>F34+F40+F47+F50</f>
        <v>3965.6</v>
      </c>
      <c r="G33" s="21">
        <f t="shared" ref="G33:K33" si="12">G34+G40+G47+G50</f>
        <v>1904.5</v>
      </c>
      <c r="H33" s="21">
        <f t="shared" si="12"/>
        <v>3965.8</v>
      </c>
      <c r="I33" s="21">
        <f t="shared" si="12"/>
        <v>644</v>
      </c>
      <c r="J33" s="21">
        <f t="shared" si="12"/>
        <v>644</v>
      </c>
      <c r="K33" s="21">
        <f t="shared" si="12"/>
        <v>644</v>
      </c>
    </row>
    <row r="34" spans="1:11" ht="56.45" customHeight="1">
      <c r="A34" s="67" t="s">
        <v>235</v>
      </c>
      <c r="B34" s="68" t="s">
        <v>149</v>
      </c>
      <c r="C34" s="35"/>
      <c r="D34" s="27"/>
      <c r="E34" s="21">
        <f>E35</f>
        <v>1030.3</v>
      </c>
      <c r="F34" s="21">
        <f t="shared" ref="F34:K34" si="13">F35</f>
        <v>1650.1</v>
      </c>
      <c r="G34" s="21">
        <f t="shared" si="13"/>
        <v>1581.5</v>
      </c>
      <c r="H34" s="21">
        <f t="shared" si="13"/>
        <v>1650.3000000000002</v>
      </c>
      <c r="I34" s="21">
        <f t="shared" si="13"/>
        <v>584</v>
      </c>
      <c r="J34" s="21">
        <f t="shared" si="13"/>
        <v>584</v>
      </c>
      <c r="K34" s="21">
        <f t="shared" si="13"/>
        <v>584</v>
      </c>
    </row>
    <row r="35" spans="1:11" ht="52.5" customHeight="1">
      <c r="A35" s="67" t="s">
        <v>236</v>
      </c>
      <c r="B35" s="68" t="s">
        <v>198</v>
      </c>
      <c r="C35" s="35"/>
      <c r="D35" s="27"/>
      <c r="E35" s="21">
        <f>E36+E38</f>
        <v>1030.3</v>
      </c>
      <c r="F35" s="21">
        <f t="shared" ref="F35:K35" si="14">F36+F38</f>
        <v>1650.1</v>
      </c>
      <c r="G35" s="21">
        <f t="shared" si="14"/>
        <v>1581.5</v>
      </c>
      <c r="H35" s="21">
        <f t="shared" si="14"/>
        <v>1650.3000000000002</v>
      </c>
      <c r="I35" s="21">
        <f t="shared" si="14"/>
        <v>584</v>
      </c>
      <c r="J35" s="21">
        <f t="shared" si="14"/>
        <v>584</v>
      </c>
      <c r="K35" s="21">
        <f t="shared" si="14"/>
        <v>584</v>
      </c>
    </row>
    <row r="36" spans="1:11" ht="69" customHeight="1">
      <c r="A36" s="133" t="s">
        <v>237</v>
      </c>
      <c r="B36" s="102" t="s">
        <v>200</v>
      </c>
      <c r="C36" s="35" t="s">
        <v>137</v>
      </c>
      <c r="D36" s="36" t="s">
        <v>136</v>
      </c>
      <c r="E36" s="104">
        <f>E37</f>
        <v>676.4</v>
      </c>
      <c r="F36" s="104">
        <f t="shared" ref="F36:K36" si="15">F37</f>
        <v>1299.5</v>
      </c>
      <c r="G36" s="104">
        <f t="shared" si="15"/>
        <v>1375.1</v>
      </c>
      <c r="H36" s="104">
        <f t="shared" si="15"/>
        <v>1299.7</v>
      </c>
      <c r="I36" s="104">
        <f t="shared" si="15"/>
        <v>584</v>
      </c>
      <c r="J36" s="104">
        <f t="shared" si="15"/>
        <v>584</v>
      </c>
      <c r="K36" s="104">
        <f t="shared" si="15"/>
        <v>584</v>
      </c>
    </row>
    <row r="37" spans="1:11" ht="53.25" customHeight="1">
      <c r="A37" s="65" t="s">
        <v>238</v>
      </c>
      <c r="B37" s="66" t="s">
        <v>201</v>
      </c>
      <c r="C37" s="35" t="s">
        <v>137</v>
      </c>
      <c r="D37" s="36" t="s">
        <v>136</v>
      </c>
      <c r="E37" s="18">
        <v>676.4</v>
      </c>
      <c r="F37" s="18">
        <v>1299.5</v>
      </c>
      <c r="G37" s="19">
        <v>1375.1</v>
      </c>
      <c r="H37" s="18">
        <v>1299.7</v>
      </c>
      <c r="I37" s="18">
        <v>584</v>
      </c>
      <c r="J37" s="18">
        <v>584</v>
      </c>
      <c r="K37" s="19">
        <v>584</v>
      </c>
    </row>
    <row r="38" spans="1:11" ht="95.25" customHeight="1">
      <c r="A38" s="67" t="s">
        <v>239</v>
      </c>
      <c r="B38" s="68" t="s">
        <v>202</v>
      </c>
      <c r="C38" s="35" t="s">
        <v>137</v>
      </c>
      <c r="D38" s="36" t="s">
        <v>136</v>
      </c>
      <c r="E38" s="21">
        <f>E39</f>
        <v>353.9</v>
      </c>
      <c r="F38" s="21">
        <f t="shared" ref="F38:K38" si="16">F39</f>
        <v>350.6</v>
      </c>
      <c r="G38" s="21">
        <f t="shared" si="16"/>
        <v>206.4</v>
      </c>
      <c r="H38" s="21">
        <f t="shared" si="16"/>
        <v>350.6</v>
      </c>
      <c r="I38" s="21">
        <f t="shared" si="16"/>
        <v>0</v>
      </c>
      <c r="J38" s="21">
        <f t="shared" si="16"/>
        <v>0</v>
      </c>
      <c r="K38" s="21">
        <f t="shared" si="16"/>
        <v>0</v>
      </c>
    </row>
    <row r="39" spans="1:11" ht="69" customHeight="1">
      <c r="A39" s="65" t="s">
        <v>203</v>
      </c>
      <c r="B39" s="66" t="s">
        <v>204</v>
      </c>
      <c r="C39" s="35" t="s">
        <v>137</v>
      </c>
      <c r="D39" s="36" t="s">
        <v>136</v>
      </c>
      <c r="E39" s="18">
        <v>353.9</v>
      </c>
      <c r="F39" s="18">
        <v>350.6</v>
      </c>
      <c r="G39" s="19">
        <v>206.4</v>
      </c>
      <c r="H39" s="18">
        <v>350.6</v>
      </c>
      <c r="I39" s="18"/>
      <c r="J39" s="18"/>
      <c r="K39" s="19"/>
    </row>
    <row r="40" spans="1:11" ht="25.5" customHeight="1">
      <c r="A40" s="73" t="s">
        <v>19</v>
      </c>
      <c r="B40" s="26" t="s">
        <v>20</v>
      </c>
      <c r="C40" s="35" t="s">
        <v>137</v>
      </c>
      <c r="D40" s="36" t="s">
        <v>136</v>
      </c>
      <c r="E40" s="17">
        <f>E41+E44</f>
        <v>60</v>
      </c>
      <c r="F40" s="17">
        <f>F41+F44</f>
        <v>2205.6999999999998</v>
      </c>
      <c r="G40" s="17">
        <f t="shared" ref="G40:K40" si="17">G41+G44</f>
        <v>213.2</v>
      </c>
      <c r="H40" s="17">
        <f t="shared" si="17"/>
        <v>2205.6999999999998</v>
      </c>
      <c r="I40" s="17">
        <f t="shared" si="17"/>
        <v>60</v>
      </c>
      <c r="J40" s="17">
        <f t="shared" si="17"/>
        <v>60</v>
      </c>
      <c r="K40" s="17">
        <f t="shared" si="17"/>
        <v>60</v>
      </c>
    </row>
    <row r="41" spans="1:11" ht="78.75" customHeight="1">
      <c r="A41" s="67" t="s">
        <v>240</v>
      </c>
      <c r="B41" s="68" t="s">
        <v>205</v>
      </c>
      <c r="C41" s="35" t="s">
        <v>137</v>
      </c>
      <c r="D41" s="36" t="s">
        <v>136</v>
      </c>
      <c r="E41" s="103">
        <f>E42</f>
        <v>0</v>
      </c>
      <c r="F41" s="103">
        <f t="shared" ref="F41:K42" si="18">F42</f>
        <v>2000</v>
      </c>
      <c r="G41" s="103">
        <f t="shared" si="18"/>
        <v>0</v>
      </c>
      <c r="H41" s="103">
        <f t="shared" si="18"/>
        <v>2000</v>
      </c>
      <c r="I41" s="103">
        <f t="shared" si="18"/>
        <v>0</v>
      </c>
      <c r="J41" s="103">
        <f t="shared" si="18"/>
        <v>0</v>
      </c>
      <c r="K41" s="103">
        <f t="shared" si="18"/>
        <v>0</v>
      </c>
    </row>
    <row r="42" spans="1:11" ht="104.25" customHeight="1">
      <c r="A42" s="133" t="s">
        <v>241</v>
      </c>
      <c r="B42" s="102" t="s">
        <v>206</v>
      </c>
      <c r="C42" s="35" t="s">
        <v>137</v>
      </c>
      <c r="D42" s="36" t="s">
        <v>136</v>
      </c>
      <c r="E42" s="23">
        <f>E43</f>
        <v>0</v>
      </c>
      <c r="F42" s="23">
        <f t="shared" si="18"/>
        <v>2000</v>
      </c>
      <c r="G42" s="23">
        <f t="shared" si="18"/>
        <v>0</v>
      </c>
      <c r="H42" s="23">
        <f t="shared" si="18"/>
        <v>2000</v>
      </c>
      <c r="I42" s="23">
        <f t="shared" si="18"/>
        <v>0</v>
      </c>
      <c r="J42" s="23">
        <f t="shared" si="18"/>
        <v>0</v>
      </c>
      <c r="K42" s="23">
        <f t="shared" si="18"/>
        <v>0</v>
      </c>
    </row>
    <row r="43" spans="1:11" ht="93" customHeight="1">
      <c r="A43" s="65" t="s">
        <v>242</v>
      </c>
      <c r="B43" s="66" t="s">
        <v>207</v>
      </c>
      <c r="C43" s="35" t="s">
        <v>137</v>
      </c>
      <c r="D43" s="36" t="s">
        <v>136</v>
      </c>
      <c r="E43" s="23"/>
      <c r="F43" s="23">
        <v>2000</v>
      </c>
      <c r="G43" s="19">
        <v>0</v>
      </c>
      <c r="H43" s="19">
        <v>2000</v>
      </c>
      <c r="I43" s="23"/>
      <c r="J43" s="23"/>
      <c r="K43" s="19"/>
    </row>
    <row r="44" spans="1:11" ht="48" customHeight="1">
      <c r="A44" s="67" t="s">
        <v>243</v>
      </c>
      <c r="B44" s="68" t="s">
        <v>21</v>
      </c>
      <c r="C44" s="35" t="s">
        <v>137</v>
      </c>
      <c r="D44" s="36" t="s">
        <v>136</v>
      </c>
      <c r="E44" s="17">
        <f>E45</f>
        <v>60</v>
      </c>
      <c r="F44" s="17">
        <f t="shared" ref="F44:K45" si="19">F45</f>
        <v>205.7</v>
      </c>
      <c r="G44" s="17">
        <f t="shared" si="19"/>
        <v>213.2</v>
      </c>
      <c r="H44" s="17">
        <f t="shared" si="19"/>
        <v>205.7</v>
      </c>
      <c r="I44" s="17">
        <f t="shared" si="19"/>
        <v>60</v>
      </c>
      <c r="J44" s="17">
        <f t="shared" si="19"/>
        <v>60</v>
      </c>
      <c r="K44" s="17">
        <f t="shared" si="19"/>
        <v>60</v>
      </c>
    </row>
    <row r="45" spans="1:11" ht="46.5" customHeight="1">
      <c r="A45" s="65" t="s">
        <v>244</v>
      </c>
      <c r="B45" s="102" t="s">
        <v>22</v>
      </c>
      <c r="C45" s="35" t="s">
        <v>137</v>
      </c>
      <c r="D45" s="36" t="s">
        <v>136</v>
      </c>
      <c r="E45" s="17">
        <f>E46</f>
        <v>60</v>
      </c>
      <c r="F45" s="17">
        <f t="shared" si="19"/>
        <v>205.7</v>
      </c>
      <c r="G45" s="17">
        <f t="shared" si="19"/>
        <v>213.2</v>
      </c>
      <c r="H45" s="17">
        <f t="shared" si="19"/>
        <v>205.7</v>
      </c>
      <c r="I45" s="17">
        <f t="shared" si="19"/>
        <v>60</v>
      </c>
      <c r="J45" s="17">
        <f t="shared" si="19"/>
        <v>60</v>
      </c>
      <c r="K45" s="17">
        <f t="shared" si="19"/>
        <v>60</v>
      </c>
    </row>
    <row r="46" spans="1:11" ht="52.5" customHeight="1">
      <c r="A46" s="65" t="s">
        <v>245</v>
      </c>
      <c r="B46" s="66" t="s">
        <v>208</v>
      </c>
      <c r="C46" s="35" t="s">
        <v>137</v>
      </c>
      <c r="D46" s="36" t="s">
        <v>136</v>
      </c>
      <c r="E46" s="24">
        <v>60</v>
      </c>
      <c r="F46" s="24">
        <v>205.7</v>
      </c>
      <c r="G46" s="24">
        <v>213.2</v>
      </c>
      <c r="H46" s="24">
        <v>205.7</v>
      </c>
      <c r="I46" s="24">
        <v>60</v>
      </c>
      <c r="J46" s="24">
        <v>60</v>
      </c>
      <c r="K46" s="24">
        <v>60</v>
      </c>
    </row>
    <row r="47" spans="1:11" ht="15.75" customHeight="1">
      <c r="A47" s="84" t="s">
        <v>23</v>
      </c>
      <c r="B47" s="85" t="s">
        <v>24</v>
      </c>
      <c r="C47" s="37"/>
      <c r="D47" s="36"/>
      <c r="E47" s="30">
        <v>0</v>
      </c>
      <c r="F47" s="30">
        <f>F48</f>
        <v>20.3</v>
      </c>
      <c r="G47" s="30">
        <f>G48</f>
        <v>20.3</v>
      </c>
      <c r="H47" s="30">
        <f t="shared" ref="H47:K47" si="20">H48</f>
        <v>20.3</v>
      </c>
      <c r="I47" s="30">
        <f t="shared" si="20"/>
        <v>0</v>
      </c>
      <c r="J47" s="30">
        <f t="shared" si="20"/>
        <v>0</v>
      </c>
      <c r="K47" s="30">
        <f t="shared" si="20"/>
        <v>0</v>
      </c>
    </row>
    <row r="48" spans="1:11" s="31" customFormat="1" ht="75.599999999999994" customHeight="1">
      <c r="A48" s="96" t="s">
        <v>217</v>
      </c>
      <c r="B48" s="95" t="s">
        <v>218</v>
      </c>
      <c r="C48" s="35" t="s">
        <v>137</v>
      </c>
      <c r="D48" s="36" t="s">
        <v>136</v>
      </c>
      <c r="E48" s="21">
        <v>0</v>
      </c>
      <c r="F48" s="18">
        <v>20.3</v>
      </c>
      <c r="G48" s="98">
        <v>20.3</v>
      </c>
      <c r="H48" s="98">
        <v>20.3</v>
      </c>
      <c r="I48" s="18">
        <v>0</v>
      </c>
      <c r="J48" s="18">
        <v>0</v>
      </c>
      <c r="K48" s="98">
        <v>0</v>
      </c>
    </row>
    <row r="49" spans="1:11" s="31" customFormat="1" ht="28.9" hidden="1" customHeight="1">
      <c r="A49" s="86"/>
      <c r="B49" s="87"/>
      <c r="C49" s="7"/>
      <c r="D49" s="7"/>
      <c r="E49" s="21"/>
      <c r="F49" s="21"/>
      <c r="G49" s="22"/>
      <c r="H49" s="22"/>
      <c r="I49" s="21"/>
      <c r="J49" s="21"/>
      <c r="K49" s="22"/>
    </row>
    <row r="50" spans="1:11" ht="18" customHeight="1">
      <c r="A50" s="73" t="s">
        <v>119</v>
      </c>
      <c r="B50" s="76" t="s">
        <v>120</v>
      </c>
      <c r="C50" s="7"/>
      <c r="D50" s="7"/>
      <c r="E50" s="21">
        <v>0</v>
      </c>
      <c r="F50" s="21">
        <v>89.5</v>
      </c>
      <c r="G50" s="22">
        <v>89.5</v>
      </c>
      <c r="H50" s="22">
        <v>89.5</v>
      </c>
      <c r="I50" s="21">
        <v>0</v>
      </c>
      <c r="J50" s="21">
        <v>0</v>
      </c>
      <c r="K50" s="22">
        <v>0</v>
      </c>
    </row>
    <row r="51" spans="1:11" ht="19.5" customHeight="1">
      <c r="A51" s="78" t="s">
        <v>25</v>
      </c>
      <c r="B51" s="76" t="s">
        <v>26</v>
      </c>
      <c r="C51" s="8"/>
      <c r="D51" s="8"/>
      <c r="E51" s="17">
        <f>E53+E59+E82+E106+E118+E117+E116</f>
        <v>95552.599999999991</v>
      </c>
      <c r="F51" s="17">
        <f>F53+F59+F82+F106+F123+F125</f>
        <v>143096.1</v>
      </c>
      <c r="G51" s="17">
        <f>G53+G59+G82+G106+G123+G125</f>
        <v>63020.4</v>
      </c>
      <c r="H51" s="17">
        <f>H53+H59+H82+H106+H123+H125</f>
        <v>143096.1</v>
      </c>
      <c r="I51" s="17">
        <f>I53+I59+I82+I106+I118+I117+I116</f>
        <v>54676</v>
      </c>
      <c r="J51" s="17">
        <f>J53+J59+J82+J106+J118+J117+J116</f>
        <v>1946</v>
      </c>
      <c r="K51" s="17">
        <f>K53+K59+K82+K106+K118+K117+K116</f>
        <v>1019.1</v>
      </c>
    </row>
    <row r="52" spans="1:11" ht="27" customHeight="1">
      <c r="A52" s="78" t="s">
        <v>27</v>
      </c>
      <c r="B52" s="88" t="s">
        <v>28</v>
      </c>
      <c r="C52" s="6"/>
      <c r="D52" s="6"/>
      <c r="E52" s="17">
        <f t="shared" ref="E52:K52" si="21">E53+E59+E82+E106+E117</f>
        <v>95552.599999999991</v>
      </c>
      <c r="F52" s="17">
        <f t="shared" si="21"/>
        <v>143096.1</v>
      </c>
      <c r="G52" s="17">
        <f t="shared" si="21"/>
        <v>63020.4</v>
      </c>
      <c r="H52" s="17">
        <f t="shared" si="21"/>
        <v>143096.1</v>
      </c>
      <c r="I52" s="17">
        <f t="shared" si="21"/>
        <v>54676</v>
      </c>
      <c r="J52" s="17">
        <f t="shared" si="21"/>
        <v>1946</v>
      </c>
      <c r="K52" s="17">
        <f t="shared" si="21"/>
        <v>1019.1</v>
      </c>
    </row>
    <row r="53" spans="1:11" ht="27.75" customHeight="1">
      <c r="A53" s="78" t="s">
        <v>95</v>
      </c>
      <c r="B53" s="88" t="s">
        <v>29</v>
      </c>
      <c r="C53" s="5"/>
      <c r="D53" s="5"/>
      <c r="E53" s="17">
        <f>E54</f>
        <v>908.2</v>
      </c>
      <c r="F53" s="17">
        <f t="shared" ref="F53:H53" si="22">F54</f>
        <v>908.2</v>
      </c>
      <c r="G53" s="17">
        <f t="shared" si="22"/>
        <v>757.3</v>
      </c>
      <c r="H53" s="17">
        <f t="shared" si="22"/>
        <v>908.2</v>
      </c>
      <c r="I53" s="17">
        <f>I54</f>
        <v>946</v>
      </c>
      <c r="J53" s="17">
        <f t="shared" ref="J53:K53" si="23">J54</f>
        <v>981.3</v>
      </c>
      <c r="K53" s="17">
        <f t="shared" si="23"/>
        <v>1019.1</v>
      </c>
    </row>
    <row r="54" spans="1:11" ht="19.5" customHeight="1">
      <c r="A54" s="73" t="s">
        <v>98</v>
      </c>
      <c r="B54" s="89" t="s">
        <v>99</v>
      </c>
      <c r="C54" s="7"/>
      <c r="D54" s="7"/>
      <c r="E54" s="17">
        <f t="shared" ref="E54:K54" si="24">E55+E56</f>
        <v>908.2</v>
      </c>
      <c r="F54" s="17">
        <f>F55+F56+F57</f>
        <v>908.2</v>
      </c>
      <c r="G54" s="17">
        <f>G55+G56+G57</f>
        <v>757.3</v>
      </c>
      <c r="H54" s="17">
        <f>H55+H56+H57</f>
        <v>908.2</v>
      </c>
      <c r="I54" s="17">
        <f t="shared" si="24"/>
        <v>946</v>
      </c>
      <c r="J54" s="17">
        <f t="shared" si="24"/>
        <v>981.3</v>
      </c>
      <c r="K54" s="17">
        <f t="shared" si="24"/>
        <v>1019.1</v>
      </c>
    </row>
    <row r="55" spans="1:11" ht="39" hidden="1" customHeight="1">
      <c r="A55" s="64" t="s">
        <v>140</v>
      </c>
      <c r="B55" s="28" t="s">
        <v>141</v>
      </c>
      <c r="C55" s="37" t="s">
        <v>137</v>
      </c>
      <c r="D55" s="36" t="s">
        <v>136</v>
      </c>
      <c r="E55" s="18"/>
      <c r="F55" s="18"/>
      <c r="G55" s="19"/>
      <c r="H55" s="18"/>
      <c r="I55" s="18"/>
      <c r="J55" s="18"/>
      <c r="K55" s="19"/>
    </row>
    <row r="56" spans="1:11" ht="50.25" customHeight="1">
      <c r="A56" s="64" t="s">
        <v>213</v>
      </c>
      <c r="B56" s="29" t="s">
        <v>214</v>
      </c>
      <c r="C56" s="37" t="s">
        <v>137</v>
      </c>
      <c r="D56" s="36" t="s">
        <v>136</v>
      </c>
      <c r="E56" s="18">
        <v>908.2</v>
      </c>
      <c r="F56" s="18">
        <v>908.2</v>
      </c>
      <c r="G56" s="19">
        <v>757.3</v>
      </c>
      <c r="H56" s="18">
        <v>908.2</v>
      </c>
      <c r="I56" s="18">
        <v>946</v>
      </c>
      <c r="J56" s="18">
        <v>981.3</v>
      </c>
      <c r="K56" s="19">
        <v>1019.1</v>
      </c>
    </row>
    <row r="57" spans="1:11" ht="21" hidden="1" customHeight="1">
      <c r="A57" s="64" t="s">
        <v>174</v>
      </c>
      <c r="B57" s="29" t="s">
        <v>185</v>
      </c>
      <c r="C57" s="37" t="s">
        <v>137</v>
      </c>
      <c r="D57" s="36" t="s">
        <v>136</v>
      </c>
      <c r="E57" s="18"/>
      <c r="F57" s="18"/>
      <c r="G57" s="19"/>
      <c r="H57" s="19"/>
      <c r="I57" s="18"/>
      <c r="J57" s="18"/>
      <c r="K57" s="19"/>
    </row>
    <row r="58" spans="1:11" ht="41.45" hidden="1" customHeight="1">
      <c r="A58" s="64"/>
      <c r="B58" s="28"/>
      <c r="C58" s="37" t="s">
        <v>137</v>
      </c>
      <c r="D58" s="36" t="s">
        <v>136</v>
      </c>
      <c r="E58" s="18"/>
      <c r="F58" s="18"/>
      <c r="G58" s="19"/>
      <c r="H58" s="19"/>
      <c r="I58" s="18"/>
      <c r="J58" s="18"/>
      <c r="K58" s="19"/>
    </row>
    <row r="59" spans="1:11" ht="50.25" customHeight="1">
      <c r="A59" s="78" t="s">
        <v>96</v>
      </c>
      <c r="B59" s="88" t="s">
        <v>30</v>
      </c>
      <c r="C59" s="37" t="s">
        <v>137</v>
      </c>
      <c r="D59" s="36" t="s">
        <v>136</v>
      </c>
      <c r="E59" s="17">
        <f>SUM(E60:E80)</f>
        <v>94029.5</v>
      </c>
      <c r="F59" s="17">
        <f>SUM(F60:F80)+F75</f>
        <v>94029.5</v>
      </c>
      <c r="G59" s="17">
        <f>SUM(G60:G80)+G75</f>
        <v>31602.2</v>
      </c>
      <c r="H59" s="17">
        <f>SUM(H60:H80)+H75</f>
        <v>94029.5</v>
      </c>
      <c r="I59" s="17">
        <f>SUM(I60:I80)</f>
        <v>3000</v>
      </c>
      <c r="J59" s="17">
        <f t="shared" ref="J59" si="25">SUM(J60:J80)</f>
        <v>964.7</v>
      </c>
      <c r="K59" s="17">
        <f>SUM(K60:K80)</f>
        <v>0</v>
      </c>
    </row>
    <row r="60" spans="1:11" ht="66" hidden="1" customHeight="1">
      <c r="A60" s="77" t="s">
        <v>121</v>
      </c>
      <c r="B60" s="32" t="s">
        <v>160</v>
      </c>
      <c r="C60" s="37" t="s">
        <v>137</v>
      </c>
      <c r="D60" s="36" t="s">
        <v>136</v>
      </c>
      <c r="E60" s="17">
        <v>0</v>
      </c>
      <c r="F60" s="24"/>
      <c r="G60" s="24"/>
      <c r="H60" s="24"/>
      <c r="I60" s="24"/>
      <c r="J60" s="24"/>
      <c r="K60" s="24"/>
    </row>
    <row r="61" spans="1:11" ht="52.5" hidden="1" customHeight="1">
      <c r="A61" s="77" t="s">
        <v>122</v>
      </c>
      <c r="B61" s="32" t="s">
        <v>123</v>
      </c>
      <c r="C61" s="37" t="s">
        <v>137</v>
      </c>
      <c r="D61" s="36" t="s">
        <v>136</v>
      </c>
      <c r="E61" s="24"/>
      <c r="F61" s="24"/>
      <c r="G61" s="24"/>
      <c r="H61" s="24"/>
      <c r="I61" s="24"/>
      <c r="J61" s="24"/>
      <c r="K61" s="24"/>
    </row>
    <row r="62" spans="1:11" ht="64.5" hidden="1" customHeight="1">
      <c r="A62" s="77" t="s">
        <v>142</v>
      </c>
      <c r="B62" s="32" t="s">
        <v>143</v>
      </c>
      <c r="C62" s="37" t="s">
        <v>137</v>
      </c>
      <c r="D62" s="36" t="s">
        <v>136</v>
      </c>
      <c r="E62" s="24"/>
      <c r="F62" s="18"/>
      <c r="G62" s="19"/>
      <c r="H62" s="18"/>
      <c r="I62" s="18"/>
      <c r="J62" s="18"/>
      <c r="K62" s="19"/>
    </row>
    <row r="63" spans="1:11" ht="64.5" hidden="1" customHeight="1">
      <c r="A63" s="77" t="s">
        <v>151</v>
      </c>
      <c r="B63" s="32" t="s">
        <v>152</v>
      </c>
      <c r="C63" s="37" t="s">
        <v>138</v>
      </c>
      <c r="D63" s="36" t="s">
        <v>136</v>
      </c>
      <c r="E63" s="24"/>
      <c r="F63" s="18"/>
      <c r="G63" s="19"/>
      <c r="H63" s="18"/>
      <c r="I63" s="18"/>
      <c r="J63" s="18"/>
      <c r="K63" s="19"/>
    </row>
    <row r="64" spans="1:11" ht="38.25" hidden="1" customHeight="1">
      <c r="A64" s="77" t="s">
        <v>124</v>
      </c>
      <c r="B64" s="32" t="s">
        <v>125</v>
      </c>
      <c r="C64" s="37" t="s">
        <v>138</v>
      </c>
      <c r="D64" s="36" t="s">
        <v>136</v>
      </c>
      <c r="E64" s="24"/>
      <c r="F64" s="24"/>
      <c r="G64" s="24"/>
      <c r="H64" s="24"/>
      <c r="I64" s="24"/>
      <c r="J64" s="17"/>
      <c r="K64" s="17"/>
    </row>
    <row r="65" spans="1:11" ht="26.25" hidden="1" customHeight="1">
      <c r="A65" s="77" t="s">
        <v>126</v>
      </c>
      <c r="B65" s="32" t="s">
        <v>127</v>
      </c>
      <c r="C65" s="37" t="s">
        <v>138</v>
      </c>
      <c r="D65" s="36" t="s">
        <v>136</v>
      </c>
      <c r="E65" s="24"/>
      <c r="F65" s="34"/>
      <c r="G65" s="24"/>
      <c r="H65" s="34"/>
      <c r="I65" s="24"/>
      <c r="J65" s="17"/>
      <c r="K65" s="17"/>
    </row>
    <row r="66" spans="1:11" ht="47.45" customHeight="1">
      <c r="A66" s="77" t="s">
        <v>210</v>
      </c>
      <c r="B66" s="32" t="s">
        <v>211</v>
      </c>
      <c r="C66" s="99" t="s">
        <v>138</v>
      </c>
      <c r="D66" s="100" t="s">
        <v>136</v>
      </c>
      <c r="E66" s="24">
        <v>4606</v>
      </c>
      <c r="F66" s="34">
        <v>4606</v>
      </c>
      <c r="G66" s="24">
        <v>4606</v>
      </c>
      <c r="H66" s="34">
        <v>4606</v>
      </c>
      <c r="I66" s="24">
        <v>3000</v>
      </c>
      <c r="J66" s="17"/>
      <c r="K66" s="17"/>
    </row>
    <row r="67" spans="1:11" ht="54.75" customHeight="1">
      <c r="A67" s="77" t="s">
        <v>212</v>
      </c>
      <c r="B67" s="32" t="s">
        <v>247</v>
      </c>
      <c r="C67" s="99" t="s">
        <v>138</v>
      </c>
      <c r="D67" s="100" t="s">
        <v>136</v>
      </c>
      <c r="E67" s="24">
        <v>89423.5</v>
      </c>
      <c r="F67" s="34">
        <v>89423.5</v>
      </c>
      <c r="G67" s="24">
        <v>26996.2</v>
      </c>
      <c r="H67" s="34">
        <v>89423.5</v>
      </c>
      <c r="I67" s="24"/>
      <c r="J67" s="17"/>
      <c r="K67" s="17"/>
    </row>
    <row r="68" spans="1:11" ht="78.75" customHeight="1">
      <c r="A68" s="77" t="s">
        <v>223</v>
      </c>
      <c r="B68" s="33" t="s">
        <v>225</v>
      </c>
      <c r="C68" s="37" t="s">
        <v>138</v>
      </c>
      <c r="D68" s="38" t="s">
        <v>171</v>
      </c>
      <c r="E68" s="24"/>
      <c r="F68" s="34"/>
      <c r="G68" s="24"/>
      <c r="H68" s="34"/>
      <c r="I68" s="24"/>
      <c r="J68" s="24">
        <v>964.7</v>
      </c>
      <c r="K68" s="24"/>
    </row>
    <row r="69" spans="1:11" ht="51" hidden="1" customHeight="1">
      <c r="A69" s="77" t="s">
        <v>145</v>
      </c>
      <c r="B69" s="32" t="s">
        <v>97</v>
      </c>
      <c r="C69" s="37" t="s">
        <v>138</v>
      </c>
      <c r="D69" s="38" t="s">
        <v>171</v>
      </c>
      <c r="E69" s="24"/>
      <c r="F69" s="24"/>
      <c r="G69" s="19"/>
      <c r="H69" s="24"/>
      <c r="I69" s="24"/>
      <c r="J69" s="24"/>
      <c r="K69" s="20"/>
    </row>
    <row r="70" spans="1:11" ht="40.5" hidden="1" customHeight="1">
      <c r="A70" s="77" t="s">
        <v>63</v>
      </c>
      <c r="B70" s="32" t="s">
        <v>55</v>
      </c>
      <c r="C70" s="37" t="s">
        <v>138</v>
      </c>
      <c r="D70" s="38" t="s">
        <v>171</v>
      </c>
      <c r="E70" s="24"/>
      <c r="F70" s="24"/>
      <c r="G70" s="19"/>
      <c r="H70" s="24"/>
      <c r="I70" s="24"/>
      <c r="J70" s="24"/>
      <c r="K70" s="19"/>
    </row>
    <row r="71" spans="1:11" ht="49.5" hidden="1" customHeight="1">
      <c r="A71" s="77" t="s">
        <v>91</v>
      </c>
      <c r="B71" s="32" t="s">
        <v>92</v>
      </c>
      <c r="C71" s="37" t="s">
        <v>138</v>
      </c>
      <c r="D71" s="38" t="s">
        <v>171</v>
      </c>
      <c r="E71" s="18"/>
      <c r="F71" s="24"/>
      <c r="G71" s="19"/>
      <c r="H71" s="24"/>
      <c r="I71" s="24"/>
      <c r="J71" s="24"/>
      <c r="K71" s="19"/>
    </row>
    <row r="72" spans="1:11" ht="49.5" hidden="1" customHeight="1">
      <c r="A72" s="77" t="s">
        <v>128</v>
      </c>
      <c r="B72" s="32" t="s">
        <v>130</v>
      </c>
      <c r="C72" s="37" t="s">
        <v>138</v>
      </c>
      <c r="D72" s="38" t="s">
        <v>171</v>
      </c>
      <c r="E72" s="18"/>
      <c r="F72" s="18"/>
      <c r="G72" s="19"/>
      <c r="H72" s="18"/>
      <c r="I72" s="18"/>
      <c r="J72" s="18"/>
      <c r="K72" s="20"/>
    </row>
    <row r="73" spans="1:11" ht="49.5" hidden="1" customHeight="1">
      <c r="A73" s="77" t="s">
        <v>129</v>
      </c>
      <c r="B73" s="32" t="s">
        <v>161</v>
      </c>
      <c r="C73" s="37" t="s">
        <v>138</v>
      </c>
      <c r="D73" s="38" t="s">
        <v>171</v>
      </c>
      <c r="E73" s="24"/>
      <c r="F73" s="18"/>
      <c r="G73" s="19"/>
      <c r="H73" s="18"/>
      <c r="I73" s="24"/>
      <c r="J73" s="24"/>
      <c r="K73" s="19"/>
    </row>
    <row r="74" spans="1:11" ht="49.5" hidden="1" customHeight="1">
      <c r="A74" s="61" t="s">
        <v>154</v>
      </c>
      <c r="B74" s="41" t="s">
        <v>153</v>
      </c>
      <c r="C74" s="37" t="s">
        <v>138</v>
      </c>
      <c r="D74" s="38" t="s">
        <v>171</v>
      </c>
      <c r="E74" s="24"/>
      <c r="F74" s="18"/>
      <c r="G74" s="19"/>
      <c r="H74" s="18"/>
      <c r="I74" s="18"/>
      <c r="J74" s="18"/>
      <c r="K74" s="19"/>
    </row>
    <row r="75" spans="1:11" ht="33" hidden="1" customHeight="1">
      <c r="A75" s="62" t="s">
        <v>156</v>
      </c>
      <c r="B75" s="42" t="s">
        <v>155</v>
      </c>
      <c r="C75" s="37" t="s">
        <v>138</v>
      </c>
      <c r="D75" s="38" t="s">
        <v>171</v>
      </c>
      <c r="E75" s="24"/>
      <c r="F75" s="18"/>
      <c r="G75" s="19"/>
      <c r="H75" s="18"/>
      <c r="I75" s="18"/>
      <c r="J75" s="18"/>
      <c r="K75" s="19"/>
    </row>
    <row r="76" spans="1:11" ht="66.75" hidden="1" customHeight="1">
      <c r="A76" s="77" t="s">
        <v>159</v>
      </c>
      <c r="B76" s="32" t="s">
        <v>150</v>
      </c>
      <c r="C76" s="37" t="s">
        <v>138</v>
      </c>
      <c r="D76" s="38" t="s">
        <v>171</v>
      </c>
      <c r="E76" s="18"/>
      <c r="F76" s="24"/>
      <c r="G76" s="19"/>
      <c r="H76" s="24"/>
      <c r="I76" s="24"/>
      <c r="J76" s="24"/>
      <c r="K76" s="19"/>
    </row>
    <row r="77" spans="1:11" ht="37.5" hidden="1" customHeight="1">
      <c r="A77" s="90" t="s">
        <v>93</v>
      </c>
      <c r="B77" s="44" t="s">
        <v>94</v>
      </c>
      <c r="C77" s="45" t="s">
        <v>138</v>
      </c>
      <c r="D77" s="38" t="s">
        <v>171</v>
      </c>
      <c r="E77" s="46"/>
      <c r="F77" s="47"/>
      <c r="G77" s="48"/>
      <c r="H77" s="47"/>
      <c r="I77" s="46"/>
      <c r="J77" s="46"/>
      <c r="K77" s="49"/>
    </row>
    <row r="78" spans="1:11" s="31" customFormat="1" ht="67.5" hidden="1" customHeight="1">
      <c r="A78" s="77" t="s">
        <v>162</v>
      </c>
      <c r="B78" s="32" t="s">
        <v>164</v>
      </c>
      <c r="C78" s="37" t="s">
        <v>138</v>
      </c>
      <c r="D78" s="38" t="s">
        <v>171</v>
      </c>
      <c r="E78" s="18"/>
      <c r="F78" s="35"/>
      <c r="G78" s="54"/>
      <c r="H78" s="35"/>
      <c r="I78" s="18"/>
      <c r="J78" s="18"/>
      <c r="K78" s="19"/>
    </row>
    <row r="79" spans="1:11" s="31" customFormat="1" ht="67.5" hidden="1" customHeight="1">
      <c r="A79" s="77" t="s">
        <v>151</v>
      </c>
      <c r="B79" s="55" t="s">
        <v>189</v>
      </c>
      <c r="C79" s="37" t="s">
        <v>138</v>
      </c>
      <c r="D79" s="38" t="s">
        <v>171</v>
      </c>
      <c r="E79" s="18"/>
      <c r="F79" s="35"/>
      <c r="G79" s="54"/>
      <c r="H79" s="35"/>
      <c r="I79" s="18"/>
      <c r="J79" s="18"/>
      <c r="K79" s="19"/>
    </row>
    <row r="80" spans="1:11" s="31" customFormat="1" ht="66.75" hidden="1" customHeight="1">
      <c r="A80" s="77" t="s">
        <v>163</v>
      </c>
      <c r="B80" s="32" t="s">
        <v>165</v>
      </c>
      <c r="C80" s="37" t="s">
        <v>138</v>
      </c>
      <c r="D80" s="38" t="s">
        <v>171</v>
      </c>
      <c r="E80" s="18"/>
      <c r="F80" s="35"/>
      <c r="H80" s="35"/>
      <c r="I80" s="18"/>
      <c r="J80" s="18"/>
      <c r="K80" s="19"/>
    </row>
    <row r="81" spans="1:11" ht="28.5" hidden="1" customHeight="1">
      <c r="D81" s="38" t="s">
        <v>171</v>
      </c>
    </row>
    <row r="82" spans="1:11" ht="32.1" hidden="1" customHeight="1">
      <c r="A82" s="78" t="s">
        <v>64</v>
      </c>
      <c r="B82" s="88" t="s">
        <v>31</v>
      </c>
      <c r="C82" s="37" t="s">
        <v>138</v>
      </c>
      <c r="D82" s="38" t="s">
        <v>171</v>
      </c>
      <c r="E82" s="17">
        <f>SUM(E83:E104)</f>
        <v>0</v>
      </c>
      <c r="F82" s="17">
        <f>SUM(F83:F105)</f>
        <v>0</v>
      </c>
      <c r="G82" s="17">
        <f>SUM(G83:G105)</f>
        <v>0</v>
      </c>
      <c r="H82" s="17">
        <f>SUM(H83:H105)</f>
        <v>0</v>
      </c>
      <c r="I82" s="17">
        <f>SUM(I83:I104)</f>
        <v>0</v>
      </c>
      <c r="J82" s="17">
        <f t="shared" ref="J82" si="26">SUM(J83:J104)</f>
        <v>0</v>
      </c>
      <c r="K82" s="17">
        <f t="shared" ref="K82" si="27">SUM(K83:K104)</f>
        <v>0</v>
      </c>
    </row>
    <row r="83" spans="1:11" ht="48.75" hidden="1" customHeight="1">
      <c r="A83" s="64" t="s">
        <v>65</v>
      </c>
      <c r="B83" s="28" t="s">
        <v>32</v>
      </c>
      <c r="C83" s="37" t="s">
        <v>138</v>
      </c>
      <c r="D83" s="38" t="s">
        <v>171</v>
      </c>
      <c r="E83" s="18"/>
      <c r="F83" s="18"/>
      <c r="G83" s="19"/>
      <c r="H83" s="18"/>
      <c r="I83" s="19"/>
      <c r="J83" s="19"/>
      <c r="K83" s="19"/>
    </row>
    <row r="84" spans="1:11" ht="65.25" hidden="1" customHeight="1">
      <c r="A84" s="64" t="s">
        <v>66</v>
      </c>
      <c r="B84" s="28" t="s">
        <v>33</v>
      </c>
      <c r="C84" s="37" t="s">
        <v>138</v>
      </c>
      <c r="D84" s="38" t="s">
        <v>171</v>
      </c>
      <c r="E84" s="18"/>
      <c r="F84" s="18"/>
      <c r="G84" s="19"/>
      <c r="H84" s="18"/>
      <c r="I84" s="18"/>
      <c r="J84" s="18"/>
      <c r="K84" s="18"/>
    </row>
    <row r="85" spans="1:11" ht="51" hidden="1" customHeight="1">
      <c r="A85" s="64" t="s">
        <v>67</v>
      </c>
      <c r="B85" s="28" t="s">
        <v>34</v>
      </c>
      <c r="C85" s="37" t="s">
        <v>138</v>
      </c>
      <c r="D85" s="38" t="s">
        <v>171</v>
      </c>
      <c r="E85" s="18"/>
      <c r="F85" s="18"/>
      <c r="G85" s="19"/>
      <c r="H85" s="18"/>
      <c r="I85" s="18"/>
      <c r="J85" s="18"/>
      <c r="K85" s="18"/>
    </row>
    <row r="86" spans="1:11" ht="51" hidden="1" customHeight="1">
      <c r="A86" s="64" t="s">
        <v>68</v>
      </c>
      <c r="B86" s="28" t="s">
        <v>35</v>
      </c>
      <c r="C86" s="37" t="s">
        <v>138</v>
      </c>
      <c r="D86" s="38" t="s">
        <v>171</v>
      </c>
      <c r="E86" s="18"/>
      <c r="F86" s="18"/>
      <c r="G86" s="19"/>
      <c r="H86" s="18"/>
      <c r="I86" s="18"/>
      <c r="J86" s="18"/>
      <c r="K86" s="18"/>
    </row>
    <row r="87" spans="1:11" ht="60" hidden="1" customHeight="1">
      <c r="A87" s="64" t="s">
        <v>69</v>
      </c>
      <c r="B87" s="28" t="s">
        <v>36</v>
      </c>
      <c r="C87" s="37" t="s">
        <v>138</v>
      </c>
      <c r="D87" s="38" t="s">
        <v>171</v>
      </c>
      <c r="E87" s="18"/>
      <c r="F87" s="18"/>
      <c r="G87" s="19"/>
      <c r="H87" s="18"/>
      <c r="I87" s="18"/>
      <c r="J87" s="18"/>
      <c r="K87" s="18"/>
    </row>
    <row r="88" spans="1:11" ht="80.25" hidden="1" customHeight="1">
      <c r="A88" s="64" t="s">
        <v>70</v>
      </c>
      <c r="B88" s="28" t="s">
        <v>37</v>
      </c>
      <c r="C88" s="37" t="s">
        <v>138</v>
      </c>
      <c r="D88" s="38" t="s">
        <v>171</v>
      </c>
      <c r="E88" s="18"/>
      <c r="F88" s="18"/>
      <c r="G88" s="19"/>
      <c r="H88" s="18"/>
      <c r="I88" s="18"/>
      <c r="J88" s="18"/>
      <c r="K88" s="18"/>
    </row>
    <row r="89" spans="1:11" ht="77.25" hidden="1" customHeight="1">
      <c r="A89" s="64" t="s">
        <v>71</v>
      </c>
      <c r="B89" s="28" t="s">
        <v>38</v>
      </c>
      <c r="C89" s="37" t="s">
        <v>138</v>
      </c>
      <c r="D89" s="38" t="s">
        <v>171</v>
      </c>
      <c r="E89" s="18"/>
      <c r="F89" s="18"/>
      <c r="G89" s="19"/>
      <c r="H89" s="18"/>
      <c r="I89" s="18"/>
      <c r="J89" s="18"/>
      <c r="K89" s="18"/>
    </row>
    <row r="90" spans="1:11" ht="97.5" hidden="1" customHeight="1">
      <c r="A90" s="64" t="s">
        <v>72</v>
      </c>
      <c r="B90" s="28" t="s">
        <v>39</v>
      </c>
      <c r="C90" s="37" t="s">
        <v>138</v>
      </c>
      <c r="D90" s="38" t="s">
        <v>171</v>
      </c>
      <c r="E90" s="18"/>
      <c r="F90" s="18"/>
      <c r="G90" s="19"/>
      <c r="H90" s="18"/>
      <c r="I90" s="18"/>
      <c r="J90" s="18"/>
      <c r="K90" s="18"/>
    </row>
    <row r="91" spans="1:11" ht="77.25" hidden="1" customHeight="1">
      <c r="A91" s="64" t="s">
        <v>73</v>
      </c>
      <c r="B91" s="28" t="s">
        <v>40</v>
      </c>
      <c r="C91" s="37" t="s">
        <v>138</v>
      </c>
      <c r="D91" s="38" t="s">
        <v>171</v>
      </c>
      <c r="E91" s="19"/>
      <c r="F91" s="18"/>
      <c r="G91" s="19"/>
      <c r="H91" s="18"/>
      <c r="I91" s="18"/>
      <c r="J91" s="18"/>
      <c r="K91" s="18"/>
    </row>
    <row r="92" spans="1:11" ht="64.5" hidden="1" customHeight="1">
      <c r="A92" s="64" t="s">
        <v>74</v>
      </c>
      <c r="B92" s="28" t="s">
        <v>41</v>
      </c>
      <c r="C92" s="37" t="s">
        <v>138</v>
      </c>
      <c r="D92" s="38" t="s">
        <v>171</v>
      </c>
      <c r="E92" s="18"/>
      <c r="F92" s="18"/>
      <c r="G92" s="19"/>
      <c r="H92" s="18"/>
      <c r="I92" s="19"/>
      <c r="J92" s="19"/>
      <c r="K92" s="19"/>
    </row>
    <row r="93" spans="1:11" ht="62.25" hidden="1" customHeight="1">
      <c r="A93" s="64" t="s">
        <v>75</v>
      </c>
      <c r="B93" s="28" t="s">
        <v>42</v>
      </c>
      <c r="C93" s="37" t="s">
        <v>138</v>
      </c>
      <c r="D93" s="38" t="s">
        <v>171</v>
      </c>
      <c r="E93" s="18"/>
      <c r="F93" s="18"/>
      <c r="G93" s="19"/>
      <c r="H93" s="18"/>
      <c r="I93" s="18"/>
      <c r="J93" s="18"/>
      <c r="K93" s="18"/>
    </row>
    <row r="94" spans="1:11" ht="75" hidden="1" customHeight="1">
      <c r="A94" s="64" t="s">
        <v>76</v>
      </c>
      <c r="B94" s="28" t="s">
        <v>43</v>
      </c>
      <c r="C94" s="37" t="s">
        <v>138</v>
      </c>
      <c r="D94" s="38" t="s">
        <v>171</v>
      </c>
      <c r="E94" s="18"/>
      <c r="F94" s="18"/>
      <c r="G94" s="19"/>
      <c r="H94" s="18"/>
      <c r="I94" s="18"/>
      <c r="J94" s="18"/>
      <c r="K94" s="18"/>
    </row>
    <row r="95" spans="1:11" ht="63" hidden="1" customHeight="1">
      <c r="A95" s="64" t="s">
        <v>77</v>
      </c>
      <c r="B95" s="28" t="s">
        <v>44</v>
      </c>
      <c r="C95" s="37" t="s">
        <v>138</v>
      </c>
      <c r="D95" s="38" t="s">
        <v>171</v>
      </c>
      <c r="E95" s="18"/>
      <c r="F95" s="18"/>
      <c r="G95" s="19"/>
      <c r="H95" s="18"/>
      <c r="I95" s="18"/>
      <c r="J95" s="18"/>
      <c r="K95" s="18"/>
    </row>
    <row r="96" spans="1:11" ht="62.25" hidden="1" customHeight="1">
      <c r="A96" s="64" t="s">
        <v>78</v>
      </c>
      <c r="B96" s="28" t="s">
        <v>45</v>
      </c>
      <c r="C96" s="37" t="s">
        <v>138</v>
      </c>
      <c r="D96" s="38" t="s">
        <v>171</v>
      </c>
      <c r="E96" s="18"/>
      <c r="F96" s="18"/>
      <c r="G96" s="19"/>
      <c r="H96" s="18"/>
      <c r="I96" s="18"/>
      <c r="J96" s="18"/>
      <c r="K96" s="18"/>
    </row>
    <row r="97" spans="1:11" ht="78" hidden="1" customHeight="1">
      <c r="A97" s="64" t="s">
        <v>79</v>
      </c>
      <c r="B97" s="92" t="s">
        <v>46</v>
      </c>
      <c r="C97" s="37" t="s">
        <v>138</v>
      </c>
      <c r="D97" s="38" t="s">
        <v>171</v>
      </c>
      <c r="E97" s="18"/>
      <c r="F97" s="18"/>
      <c r="G97" s="20"/>
      <c r="H97" s="18"/>
      <c r="I97" s="18"/>
      <c r="J97" s="18"/>
      <c r="K97" s="18"/>
    </row>
    <row r="98" spans="1:11" ht="33.75" hidden="1" customHeight="1">
      <c r="A98" s="64" t="s">
        <v>80</v>
      </c>
      <c r="B98" s="92" t="s">
        <v>47</v>
      </c>
      <c r="C98" s="37" t="s">
        <v>138</v>
      </c>
      <c r="D98" s="38" t="s">
        <v>171</v>
      </c>
      <c r="E98" s="18"/>
      <c r="F98" s="18"/>
      <c r="G98" s="20"/>
      <c r="H98" s="18"/>
      <c r="I98" s="18"/>
      <c r="J98" s="18"/>
      <c r="K98" s="18"/>
    </row>
    <row r="99" spans="1:11" ht="51" hidden="1" customHeight="1">
      <c r="A99" s="64" t="s">
        <v>81</v>
      </c>
      <c r="B99" s="93" t="s">
        <v>48</v>
      </c>
      <c r="C99" s="37" t="s">
        <v>138</v>
      </c>
      <c r="D99" s="38" t="s">
        <v>171</v>
      </c>
      <c r="E99" s="18"/>
      <c r="F99" s="18"/>
      <c r="G99" s="19"/>
      <c r="H99" s="18"/>
      <c r="I99" s="18"/>
      <c r="J99" s="18"/>
      <c r="K99" s="18"/>
    </row>
    <row r="100" spans="1:11" ht="129" hidden="1" customHeight="1">
      <c r="A100" s="64" t="s">
        <v>82</v>
      </c>
      <c r="B100" s="28" t="s">
        <v>49</v>
      </c>
      <c r="C100" s="37" t="s">
        <v>138</v>
      </c>
      <c r="D100" s="38" t="s">
        <v>171</v>
      </c>
      <c r="E100" s="19"/>
      <c r="F100" s="18"/>
      <c r="G100" s="19"/>
      <c r="H100" s="18"/>
      <c r="I100" s="18"/>
      <c r="J100" s="18"/>
      <c r="K100" s="18"/>
    </row>
    <row r="101" spans="1:11" ht="80.25" hidden="1" customHeight="1">
      <c r="A101" s="64" t="s">
        <v>83</v>
      </c>
      <c r="B101" s="32" t="s">
        <v>144</v>
      </c>
      <c r="C101" s="37" t="s">
        <v>138</v>
      </c>
      <c r="D101" s="38" t="s">
        <v>171</v>
      </c>
      <c r="E101" s="18"/>
      <c r="F101" s="18"/>
      <c r="G101" s="19"/>
      <c r="H101" s="18"/>
      <c r="I101" s="19"/>
      <c r="J101" s="19"/>
      <c r="K101" s="19"/>
    </row>
    <row r="102" spans="1:11" ht="80.25" hidden="1" customHeight="1">
      <c r="A102" s="64" t="s">
        <v>147</v>
      </c>
      <c r="B102" s="32" t="s">
        <v>148</v>
      </c>
      <c r="C102" s="37" t="s">
        <v>138</v>
      </c>
      <c r="D102" s="38" t="s">
        <v>171</v>
      </c>
      <c r="E102" s="18"/>
      <c r="F102" s="18"/>
      <c r="G102" s="19"/>
      <c r="H102" s="18"/>
      <c r="I102" s="18"/>
      <c r="J102" s="18"/>
      <c r="K102" s="18"/>
    </row>
    <row r="103" spans="1:11" ht="65.25" hidden="1" customHeight="1">
      <c r="A103" s="64" t="s">
        <v>84</v>
      </c>
      <c r="B103" s="32" t="s">
        <v>56</v>
      </c>
      <c r="C103" s="37" t="s">
        <v>138</v>
      </c>
      <c r="D103" s="38" t="s">
        <v>171</v>
      </c>
      <c r="E103" s="17"/>
      <c r="F103" s="18"/>
      <c r="G103" s="56"/>
      <c r="H103" s="18"/>
      <c r="I103" s="18"/>
      <c r="J103" s="18"/>
      <c r="K103" s="18"/>
    </row>
    <row r="104" spans="1:11" ht="65.25" hidden="1" customHeight="1">
      <c r="A104" s="63" t="s">
        <v>158</v>
      </c>
      <c r="B104" s="43" t="s">
        <v>157</v>
      </c>
      <c r="C104" s="37" t="s">
        <v>138</v>
      </c>
      <c r="D104" s="38" t="s">
        <v>171</v>
      </c>
      <c r="E104" s="17"/>
      <c r="F104" s="18"/>
      <c r="G104" s="56"/>
      <c r="H104" s="18"/>
      <c r="I104" s="18"/>
      <c r="J104" s="18"/>
      <c r="K104" s="18"/>
    </row>
    <row r="105" spans="1:11" ht="49.15" hidden="1" customHeight="1">
      <c r="A105" s="63" t="s">
        <v>175</v>
      </c>
      <c r="B105" s="52" t="s">
        <v>176</v>
      </c>
      <c r="C105" s="37" t="s">
        <v>138</v>
      </c>
      <c r="D105" s="38" t="s">
        <v>171</v>
      </c>
      <c r="E105" s="17"/>
      <c r="F105" s="18"/>
      <c r="G105" s="19"/>
      <c r="H105" s="18"/>
      <c r="I105" s="18"/>
      <c r="J105" s="18"/>
      <c r="K105" s="18"/>
    </row>
    <row r="106" spans="1:11" ht="53.45" customHeight="1">
      <c r="A106" s="77" t="s">
        <v>85</v>
      </c>
      <c r="B106" s="88" t="s">
        <v>50</v>
      </c>
      <c r="C106" s="37" t="s">
        <v>137</v>
      </c>
      <c r="D106" s="36" t="s">
        <v>136</v>
      </c>
      <c r="E106" s="17">
        <f>SUM(E107:E115)</f>
        <v>614.9</v>
      </c>
      <c r="F106" s="17">
        <f>SUM(F107:F122)</f>
        <v>48158.400000000001</v>
      </c>
      <c r="G106" s="17">
        <f>SUM(G107:G122)</f>
        <v>30660.9</v>
      </c>
      <c r="H106" s="17">
        <f>SUM(H107:H122)</f>
        <v>48158.400000000001</v>
      </c>
      <c r="I106" s="17">
        <f>SUM(I107:I120)</f>
        <v>50730</v>
      </c>
      <c r="J106" s="17">
        <f t="shared" ref="J106:K106" si="28">SUM(J107:J120)</f>
        <v>0</v>
      </c>
      <c r="K106" s="17">
        <f t="shared" si="28"/>
        <v>0</v>
      </c>
    </row>
    <row r="107" spans="1:11" ht="63" hidden="1" customHeight="1">
      <c r="A107" s="64" t="s">
        <v>86</v>
      </c>
      <c r="B107" s="33" t="s">
        <v>51</v>
      </c>
      <c r="C107" s="37" t="s">
        <v>138</v>
      </c>
      <c r="D107" s="36" t="s">
        <v>136</v>
      </c>
      <c r="E107" s="18"/>
      <c r="F107" s="25"/>
      <c r="G107" s="19"/>
      <c r="H107" s="25"/>
      <c r="I107" s="25"/>
      <c r="J107" s="25"/>
      <c r="K107" s="19"/>
    </row>
    <row r="108" spans="1:11" ht="31.5" hidden="1" customHeight="1">
      <c r="A108" s="64" t="s">
        <v>87</v>
      </c>
      <c r="B108" s="33" t="s">
        <v>52</v>
      </c>
      <c r="C108" s="37" t="s">
        <v>138</v>
      </c>
      <c r="D108" s="36" t="s">
        <v>136</v>
      </c>
      <c r="E108" s="18"/>
      <c r="F108" s="18"/>
      <c r="G108" s="19"/>
      <c r="H108" s="18"/>
      <c r="I108" s="18"/>
      <c r="J108" s="18"/>
      <c r="K108" s="20"/>
    </row>
    <row r="109" spans="1:11" ht="75.75" customHeight="1">
      <c r="A109" s="64" t="s">
        <v>224</v>
      </c>
      <c r="B109" s="101" t="s">
        <v>226</v>
      </c>
      <c r="C109" s="37" t="s">
        <v>137</v>
      </c>
      <c r="D109" s="36" t="s">
        <v>136</v>
      </c>
      <c r="E109" s="18"/>
      <c r="F109" s="18"/>
      <c r="G109" s="19"/>
      <c r="H109" s="18"/>
      <c r="I109" s="18">
        <v>50000</v>
      </c>
      <c r="J109" s="18"/>
      <c r="K109" s="20"/>
    </row>
    <row r="110" spans="1:11" ht="49.5" customHeight="1">
      <c r="A110" s="64" t="s">
        <v>215</v>
      </c>
      <c r="B110" s="33" t="s">
        <v>216</v>
      </c>
      <c r="C110" s="37" t="s">
        <v>137</v>
      </c>
      <c r="D110" s="36" t="s">
        <v>136</v>
      </c>
      <c r="E110" s="18">
        <v>614.9</v>
      </c>
      <c r="F110" s="18">
        <v>22108.400000000001</v>
      </c>
      <c r="G110" s="19">
        <v>18610.900000000001</v>
      </c>
      <c r="H110" s="18">
        <v>22108.400000000001</v>
      </c>
      <c r="I110" s="18">
        <v>730</v>
      </c>
      <c r="J110" s="18"/>
      <c r="K110" s="20"/>
    </row>
    <row r="111" spans="1:11" ht="1.1499999999999999" customHeight="1">
      <c r="A111" s="64" t="s">
        <v>131</v>
      </c>
      <c r="B111" s="33" t="s">
        <v>132</v>
      </c>
      <c r="C111" s="37" t="s">
        <v>138</v>
      </c>
      <c r="D111" s="38" t="s">
        <v>171</v>
      </c>
      <c r="E111" s="18"/>
      <c r="F111" s="18"/>
      <c r="G111" s="19"/>
      <c r="H111" s="18"/>
      <c r="I111" s="18"/>
      <c r="J111" s="18"/>
      <c r="K111" s="20"/>
    </row>
    <row r="112" spans="1:11" ht="50.25" customHeight="1">
      <c r="A112" s="64" t="s">
        <v>219</v>
      </c>
      <c r="B112" s="33" t="s">
        <v>220</v>
      </c>
      <c r="C112" s="37" t="s">
        <v>137</v>
      </c>
      <c r="D112" s="36" t="s">
        <v>136</v>
      </c>
      <c r="E112" s="18"/>
      <c r="F112" s="18">
        <v>6050</v>
      </c>
      <c r="G112" s="19">
        <v>6050</v>
      </c>
      <c r="H112" s="18">
        <v>6050</v>
      </c>
      <c r="I112" s="18"/>
      <c r="J112" s="18"/>
      <c r="K112" s="50"/>
    </row>
    <row r="113" spans="1:11" ht="44.25" hidden="1" customHeight="1">
      <c r="A113" s="64"/>
      <c r="C113" s="37" t="s">
        <v>138</v>
      </c>
      <c r="D113" s="38" t="s">
        <v>171</v>
      </c>
      <c r="E113" s="18"/>
      <c r="F113" s="18"/>
      <c r="G113" s="19"/>
      <c r="H113" s="18"/>
      <c r="I113" s="18"/>
      <c r="J113" s="18"/>
      <c r="K113" s="50"/>
    </row>
    <row r="114" spans="1:11" ht="52.9" customHeight="1">
      <c r="A114" s="64" t="s">
        <v>221</v>
      </c>
      <c r="B114" s="97" t="s">
        <v>222</v>
      </c>
      <c r="C114" s="37" t="s">
        <v>137</v>
      </c>
      <c r="D114" s="36" t="s">
        <v>136</v>
      </c>
      <c r="E114" s="18"/>
      <c r="F114" s="18">
        <v>20000</v>
      </c>
      <c r="G114" s="19">
        <v>6000</v>
      </c>
      <c r="H114" s="18">
        <v>20000</v>
      </c>
      <c r="I114" s="18"/>
      <c r="J114" s="18"/>
      <c r="K114" s="20"/>
    </row>
    <row r="115" spans="1:11" ht="37.5" hidden="1" customHeight="1">
      <c r="A115" s="64" t="s">
        <v>133</v>
      </c>
      <c r="B115" s="33" t="s">
        <v>134</v>
      </c>
      <c r="C115" s="37" t="s">
        <v>138</v>
      </c>
      <c r="D115" s="38" t="s">
        <v>171</v>
      </c>
      <c r="E115" s="18"/>
      <c r="F115" s="18"/>
      <c r="G115" s="19"/>
      <c r="H115" s="18"/>
      <c r="I115" s="18"/>
      <c r="J115" s="18"/>
      <c r="K115" s="20"/>
    </row>
    <row r="116" spans="1:11" ht="24" hidden="1" customHeight="1">
      <c r="A116" s="64" t="s">
        <v>88</v>
      </c>
      <c r="B116" s="33" t="s">
        <v>54</v>
      </c>
      <c r="C116" s="37" t="s">
        <v>138</v>
      </c>
      <c r="D116" s="38" t="s">
        <v>171</v>
      </c>
      <c r="E116" s="18"/>
      <c r="F116" s="18"/>
      <c r="G116" s="19"/>
      <c r="H116" s="18"/>
      <c r="I116" s="18"/>
      <c r="J116" s="18"/>
      <c r="K116" s="20"/>
    </row>
    <row r="117" spans="1:11" ht="24.75" hidden="1" customHeight="1">
      <c r="A117" s="64" t="s">
        <v>89</v>
      </c>
      <c r="B117" s="33" t="s">
        <v>62</v>
      </c>
      <c r="C117" s="3"/>
      <c r="D117" s="38" t="s">
        <v>171</v>
      </c>
      <c r="E117" s="18"/>
      <c r="F117" s="18"/>
      <c r="G117" s="20"/>
      <c r="H117" s="18"/>
      <c r="I117" s="18"/>
      <c r="J117" s="18"/>
      <c r="K117" s="20"/>
    </row>
    <row r="118" spans="1:11" ht="25.5" hidden="1" customHeight="1">
      <c r="A118" s="64" t="s">
        <v>90</v>
      </c>
      <c r="B118" s="33" t="s">
        <v>61</v>
      </c>
      <c r="C118" s="3"/>
      <c r="D118" s="38" t="s">
        <v>171</v>
      </c>
      <c r="E118" s="17"/>
      <c r="F118" s="18"/>
      <c r="G118" s="20"/>
      <c r="H118" s="18"/>
      <c r="I118" s="18"/>
      <c r="J118" s="18"/>
      <c r="K118" s="20"/>
    </row>
    <row r="119" spans="1:11" ht="50.45" hidden="1" customHeight="1">
      <c r="A119" s="64" t="s">
        <v>177</v>
      </c>
      <c r="B119" s="52" t="s">
        <v>178</v>
      </c>
      <c r="C119" s="3" t="s">
        <v>138</v>
      </c>
      <c r="D119" s="38" t="s">
        <v>171</v>
      </c>
      <c r="E119" s="17"/>
      <c r="F119" s="18"/>
      <c r="G119" s="19"/>
      <c r="H119" s="18"/>
      <c r="I119" s="18"/>
      <c r="J119" s="18"/>
      <c r="K119" s="20"/>
    </row>
    <row r="120" spans="1:11" ht="65.25" hidden="1" customHeight="1">
      <c r="A120" s="64" t="s">
        <v>172</v>
      </c>
      <c r="B120" s="51" t="s">
        <v>173</v>
      </c>
      <c r="C120" s="3" t="s">
        <v>138</v>
      </c>
      <c r="D120" s="38" t="s">
        <v>171</v>
      </c>
      <c r="E120" s="17"/>
      <c r="F120" s="18"/>
      <c r="G120" s="19"/>
      <c r="H120" s="18"/>
      <c r="I120" s="18"/>
      <c r="J120" s="18"/>
      <c r="K120" s="50"/>
    </row>
    <row r="121" spans="1:11" ht="58.15" hidden="1" customHeight="1">
      <c r="A121" s="64" t="s">
        <v>179</v>
      </c>
      <c r="B121" s="52" t="s">
        <v>180</v>
      </c>
      <c r="C121" s="3" t="s">
        <v>138</v>
      </c>
      <c r="D121" s="38" t="s">
        <v>171</v>
      </c>
      <c r="E121" s="17"/>
      <c r="F121" s="18"/>
      <c r="G121" s="19"/>
      <c r="H121" s="18"/>
      <c r="I121" s="18"/>
      <c r="J121" s="18"/>
      <c r="K121" s="50"/>
    </row>
    <row r="122" spans="1:11" ht="70.900000000000006" hidden="1" customHeight="1">
      <c r="A122" s="64" t="s">
        <v>181</v>
      </c>
      <c r="B122" s="52" t="s">
        <v>182</v>
      </c>
      <c r="C122" s="3" t="s">
        <v>138</v>
      </c>
      <c r="D122" s="38" t="s">
        <v>171</v>
      </c>
      <c r="E122" s="17"/>
      <c r="F122" s="18"/>
      <c r="G122" s="20"/>
      <c r="H122" s="18"/>
      <c r="I122" s="18"/>
      <c r="J122" s="18"/>
      <c r="K122" s="50"/>
    </row>
    <row r="123" spans="1:11" ht="57.75" hidden="1" customHeight="1">
      <c r="A123" s="64" t="s">
        <v>186</v>
      </c>
      <c r="B123" s="33" t="s">
        <v>61</v>
      </c>
      <c r="C123" s="3" t="s">
        <v>138</v>
      </c>
      <c r="D123" s="38" t="s">
        <v>171</v>
      </c>
      <c r="E123" s="17"/>
      <c r="F123" s="18"/>
      <c r="G123" s="18"/>
      <c r="H123" s="18"/>
      <c r="I123" s="18"/>
      <c r="J123" s="18"/>
      <c r="K123" s="50"/>
    </row>
    <row r="124" spans="1:11" ht="76.5" hidden="1" customHeight="1">
      <c r="A124" s="73" t="s">
        <v>183</v>
      </c>
      <c r="B124" s="58" t="s">
        <v>184</v>
      </c>
      <c r="C124" s="59" t="s">
        <v>138</v>
      </c>
      <c r="D124" s="60" t="s">
        <v>171</v>
      </c>
      <c r="E124" s="17"/>
      <c r="F124" s="21"/>
      <c r="G124" s="57"/>
      <c r="H124" s="21"/>
      <c r="I124" s="18"/>
      <c r="J124" s="18"/>
      <c r="K124" s="50"/>
    </row>
    <row r="125" spans="1:11" ht="58.5" hidden="1" customHeight="1">
      <c r="A125" s="64" t="s">
        <v>88</v>
      </c>
      <c r="B125" s="33" t="s">
        <v>54</v>
      </c>
      <c r="C125" s="37" t="s">
        <v>138</v>
      </c>
      <c r="D125" s="38" t="s">
        <v>171</v>
      </c>
      <c r="E125" s="17"/>
      <c r="F125" s="18"/>
      <c r="G125" s="19"/>
      <c r="H125" s="18"/>
      <c r="I125" s="18"/>
      <c r="J125" s="18"/>
      <c r="K125" s="50"/>
    </row>
    <row r="126" spans="1:11" ht="18.75" customHeight="1">
      <c r="A126" s="132" t="s">
        <v>53</v>
      </c>
      <c r="B126" s="132"/>
      <c r="C126" s="9"/>
      <c r="D126" s="9"/>
      <c r="E126" s="17">
        <f t="shared" ref="E126:K126" si="29">E51+E8</f>
        <v>134797.4</v>
      </c>
      <c r="F126" s="17">
        <f t="shared" si="29"/>
        <v>185214.8</v>
      </c>
      <c r="G126" s="17">
        <f t="shared" si="29"/>
        <v>91472.9</v>
      </c>
      <c r="H126" s="17">
        <f t="shared" si="29"/>
        <v>185215</v>
      </c>
      <c r="I126" s="17">
        <f t="shared" si="29"/>
        <v>95182.7</v>
      </c>
      <c r="J126" s="17">
        <f t="shared" si="29"/>
        <v>42696.5</v>
      </c>
      <c r="K126" s="17">
        <f t="shared" si="29"/>
        <v>42136.999999999993</v>
      </c>
    </row>
    <row r="127" spans="1:11" ht="24" customHeight="1">
      <c r="A127" s="121" t="s">
        <v>246</v>
      </c>
      <c r="B127" s="122"/>
      <c r="C127" s="15"/>
      <c r="F127" s="125" t="s">
        <v>114</v>
      </c>
      <c r="G127" s="126"/>
    </row>
    <row r="128" spans="1:11" ht="19.5" customHeight="1">
      <c r="A128" s="123" t="s">
        <v>112</v>
      </c>
      <c r="B128" s="124"/>
      <c r="C128" s="16"/>
      <c r="F128" s="127" t="s">
        <v>115</v>
      </c>
      <c r="G128" s="128"/>
    </row>
    <row r="129" spans="1:1" ht="18" customHeight="1">
      <c r="A129" s="94" t="s">
        <v>113</v>
      </c>
    </row>
  </sheetData>
  <mergeCells count="12">
    <mergeCell ref="A127:B127"/>
    <mergeCell ref="A128:B128"/>
    <mergeCell ref="F127:G127"/>
    <mergeCell ref="F128:G128"/>
    <mergeCell ref="I6:K6"/>
    <mergeCell ref="A126:B126"/>
    <mergeCell ref="E5:K5"/>
    <mergeCell ref="H6:H7"/>
    <mergeCell ref="A2:K4"/>
    <mergeCell ref="A5:B5"/>
    <mergeCell ref="D5:D7"/>
    <mergeCell ref="E6:G6"/>
  </mergeCells>
  <pageMargins left="0.11811023622047245" right="0.11811023622047245" top="0.15748031496062992" bottom="0.15748031496062992" header="0.11811023622047245" footer="0.11811023622047245"/>
  <pageSetup paperSize="9" scale="74" orientation="landscape" r:id="rId1"/>
  <rowBreaks count="2" manualBreakCount="2">
    <brk id="20" max="10" man="1"/>
    <brk id="65"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2021-12-13T10:58:28Z</dcterms:modified>
</cp:coreProperties>
</file>