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Лист1!$A$1:$K$80</definedName>
  </definedNames>
  <calcPr calcId="162913"/>
</workbook>
</file>

<file path=xl/calcChain.xml><?xml version="1.0" encoding="utf-8"?>
<calcChain xmlns="http://schemas.openxmlformats.org/spreadsheetml/2006/main">
  <c r="E66" i="1" l="1"/>
  <c r="H66" i="1"/>
  <c r="I66" i="1"/>
  <c r="J66" i="1"/>
  <c r="K66" i="1"/>
  <c r="F66" i="1"/>
  <c r="G69" i="1"/>
  <c r="G66" i="1" s="1"/>
  <c r="G50" i="1"/>
  <c r="F45" i="1"/>
  <c r="G45" i="1"/>
  <c r="H45" i="1"/>
  <c r="H44" i="1" s="1"/>
  <c r="I45" i="1"/>
  <c r="J45" i="1"/>
  <c r="K45" i="1"/>
  <c r="E45" i="1"/>
  <c r="E44" i="1" s="1"/>
  <c r="F41" i="1"/>
  <c r="F40" i="1" s="1"/>
  <c r="G41" i="1"/>
  <c r="G40" i="1" s="1"/>
  <c r="H41" i="1"/>
  <c r="H40" i="1" s="1"/>
  <c r="I41" i="1"/>
  <c r="I40" i="1" s="1"/>
  <c r="J41" i="1"/>
  <c r="J40" i="1" s="1"/>
  <c r="K41" i="1"/>
  <c r="K40" i="1" s="1"/>
  <c r="E41" i="1"/>
  <c r="E40" i="1" s="1"/>
  <c r="G61" i="1"/>
  <c r="H61" i="1"/>
  <c r="I61" i="1"/>
  <c r="J61" i="1"/>
  <c r="K61" i="1"/>
  <c r="F61" i="1"/>
  <c r="F10" i="1"/>
  <c r="G10" i="1"/>
  <c r="H10" i="1"/>
  <c r="I10" i="1"/>
  <c r="J10" i="1"/>
  <c r="K10" i="1"/>
  <c r="E10" i="1"/>
  <c r="F35" i="1"/>
  <c r="F34" i="1" s="1"/>
  <c r="G35" i="1"/>
  <c r="G34" i="1" s="1"/>
  <c r="H35" i="1"/>
  <c r="H34" i="1" s="1"/>
  <c r="I35" i="1"/>
  <c r="I34" i="1" s="1"/>
  <c r="J35" i="1"/>
  <c r="J34" i="1" s="1"/>
  <c r="K35" i="1"/>
  <c r="K34" i="1" s="1"/>
  <c r="E35" i="1"/>
  <c r="E34" i="1" s="1"/>
  <c r="F44" i="1"/>
  <c r="I44" i="1"/>
  <c r="J44" i="1"/>
  <c r="K44" i="1"/>
  <c r="G44" i="1"/>
  <c r="F48" i="1"/>
  <c r="F47" i="1" s="1"/>
  <c r="G48" i="1"/>
  <c r="G47" i="1" s="1"/>
  <c r="H48" i="1"/>
  <c r="H47" i="1" s="1"/>
  <c r="I48" i="1"/>
  <c r="I47" i="1" s="1"/>
  <c r="J48" i="1"/>
  <c r="J47" i="1" s="1"/>
  <c r="K48" i="1"/>
  <c r="K47" i="1" s="1"/>
  <c r="E48" i="1"/>
  <c r="E47" i="1" s="1"/>
  <c r="H50" i="1"/>
  <c r="I50" i="1"/>
  <c r="J50" i="1"/>
  <c r="K50" i="1"/>
  <c r="F50" i="1"/>
  <c r="F31" i="1"/>
  <c r="G31" i="1"/>
  <c r="H31" i="1"/>
  <c r="I31" i="1"/>
  <c r="J31" i="1"/>
  <c r="K31" i="1"/>
  <c r="E31" i="1"/>
  <c r="F29" i="1"/>
  <c r="G29" i="1"/>
  <c r="H29" i="1"/>
  <c r="I29" i="1"/>
  <c r="J29" i="1"/>
  <c r="K29" i="1"/>
  <c r="E29" i="1"/>
  <c r="E26" i="1"/>
  <c r="F26" i="1"/>
  <c r="G26" i="1"/>
  <c r="H26" i="1"/>
  <c r="J26" i="1"/>
  <c r="K26" i="1"/>
  <c r="I26" i="1"/>
  <c r="E17" i="1"/>
  <c r="F17" i="1"/>
  <c r="G17" i="1"/>
  <c r="H17" i="1"/>
  <c r="F22" i="1"/>
  <c r="G22" i="1"/>
  <c r="H22" i="1"/>
  <c r="I22" i="1"/>
  <c r="J22" i="1"/>
  <c r="K22" i="1"/>
  <c r="E22" i="1"/>
  <c r="H56" i="1"/>
  <c r="F56" i="1"/>
  <c r="G56" i="1"/>
  <c r="E61" i="1"/>
  <c r="E56" i="1"/>
  <c r="E28" i="1" l="1"/>
  <c r="F28" i="1"/>
  <c r="F43" i="1"/>
  <c r="F33" i="1" s="1"/>
  <c r="E43" i="1"/>
  <c r="E33" i="1" s="1"/>
  <c r="E25" i="1"/>
  <c r="E9" i="1" s="1"/>
  <c r="J28" i="1"/>
  <c r="J25" i="1" s="1"/>
  <c r="H28" i="1"/>
  <c r="H25" i="1" s="1"/>
  <c r="H9" i="1" s="1"/>
  <c r="F25" i="1"/>
  <c r="F9" i="1" s="1"/>
  <c r="K28" i="1"/>
  <c r="K25" i="1" s="1"/>
  <c r="I28" i="1"/>
  <c r="I25" i="1" s="1"/>
  <c r="G28" i="1"/>
  <c r="G25" i="1" s="1"/>
  <c r="G9" i="1" s="1"/>
  <c r="E55" i="1"/>
  <c r="E53" i="1" s="1"/>
  <c r="E54" i="1" l="1"/>
  <c r="F8" i="1"/>
  <c r="E8" i="1"/>
  <c r="H55" i="1"/>
  <c r="H53" i="1" s="1"/>
  <c r="I56" i="1"/>
  <c r="J56" i="1"/>
  <c r="K56" i="1"/>
  <c r="H54" i="1" l="1"/>
  <c r="E77" i="1"/>
  <c r="H43" i="1"/>
  <c r="H33" i="1" s="1"/>
  <c r="K55" i="1"/>
  <c r="K53" i="1" s="1"/>
  <c r="I55" i="1"/>
  <c r="I53" i="1" s="1"/>
  <c r="J55" i="1"/>
  <c r="J53" i="1" s="1"/>
  <c r="K43" i="1"/>
  <c r="K33" i="1" s="1"/>
  <c r="J43" i="1"/>
  <c r="J33" i="1" s="1"/>
  <c r="I43" i="1"/>
  <c r="I33" i="1" s="1"/>
  <c r="K17" i="1"/>
  <c r="J17" i="1"/>
  <c r="I17" i="1"/>
  <c r="J54" i="1" l="1"/>
  <c r="K54" i="1"/>
  <c r="I54" i="1"/>
  <c r="K9" i="1"/>
  <c r="K8" i="1" s="1"/>
  <c r="J9" i="1"/>
  <c r="J8" i="1" s="1"/>
  <c r="I9" i="1"/>
  <c r="I8" i="1" s="1"/>
  <c r="H8" i="1"/>
  <c r="H77" i="1" s="1"/>
  <c r="I77" i="1" l="1"/>
  <c r="J77" i="1"/>
  <c r="K77" i="1"/>
  <c r="F55" i="1"/>
  <c r="F53" i="1" s="1"/>
  <c r="G55" i="1"/>
  <c r="G53" i="1" s="1"/>
  <c r="G54" i="1" l="1"/>
  <c r="F54" i="1"/>
  <c r="G43" i="1"/>
  <c r="G33" i="1" s="1"/>
  <c r="G8" i="1" l="1"/>
  <c r="F77" i="1"/>
  <c r="G77" i="1" l="1"/>
</calcChain>
</file>

<file path=xl/sharedStrings.xml><?xml version="1.0" encoding="utf-8"?>
<sst xmlns="http://schemas.openxmlformats.org/spreadsheetml/2006/main" count="241" uniqueCount="159">
  <si>
    <t>1 00 00000 00 0000 000</t>
  </si>
  <si>
    <t>НАЛОГОВЫЕ ДОХОДЫ - всего</t>
  </si>
  <si>
    <t>1 01 02000 01 0000 110</t>
  </si>
  <si>
    <t>Налог на доходы физических лиц - всего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</si>
  <si>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</si>
  <si>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</si>
  <si>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</si>
  <si>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</si>
  <si>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лицами, не являющимися налоговыми резидентами Российской Федерации</t>
  </si>
  <si>
    <t>1 03 02200 01 0000 110</t>
  </si>
  <si>
    <t>Акцизы на нефтепродукты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</si>
  <si>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</si>
  <si>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масла, подлежащие распределению между 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</si>
  <si>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</si>
  <si>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</si>
  <si>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1 05 00000 00 0000 000</t>
  </si>
  <si>
    <t>НАЛОГИ НА СОВОКУПНЫЙ ДОХОД</t>
  </si>
  <si>
    <t>1 05 03010 01 0000 110</t>
  </si>
  <si>
    <t>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</si>
  <si>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</si>
  <si>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</si>
  <si>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</si>
  <si>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</si>
  <si>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</si>
  <si>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</si>
  <si>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</si>
  <si>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</si>
  <si>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</si>
  <si>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</si>
  <si>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</si>
  <si>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</si>
  <si>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</si>
  <si>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</si>
  <si>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</si>
  <si>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 ВСЕГО БЮДЖЕТ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</si>
  <si>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муниципального района </t>
  </si>
  <si>
    <t>1 01 02040 01 0000 110</t>
  </si>
  <si>
    <t>Налог на доходы физических лиц с доходов,  полученных в виде выигрышей и призов в проводимых конкурсах, играх и других мероприятиях в целях рекламы товаров, работ и услуг,страховых выплат по договорам добровольного страхования жизни, заключенным на срок менее 5 лет, в части превышения сумм страховых взносов,увеличенных на сумму, рассчитанную исходя из действующей ставки рефинансирования процентных доходов по вкладам в банках</t>
  </si>
  <si>
    <t>1 05 03020 01 0000 110</t>
  </si>
  <si>
    <t>Единый сельскохозяйственный налог (за налоговые периода, истекшие до 1 января 2011года)</t>
  </si>
  <si>
    <t>2 02 40000 00 0000 150</t>
  </si>
  <si>
    <t>2 02 40014 05 0000 150</t>
  </si>
  <si>
    <t>2 02 49999 05 0000 150</t>
  </si>
  <si>
    <t>2 19 60010 05 0000 150</t>
  </si>
  <si>
    <t>2 02 10000 00 0000 150</t>
  </si>
  <si>
    <t>2 02 20000 00 0000 150</t>
  </si>
  <si>
    <t>2 02 15000 00 0000 150</t>
  </si>
  <si>
    <t>Дотации бюджетам муниципальных районов</t>
  </si>
  <si>
    <t>1 03 02231 01 0000 110</t>
  </si>
  <si>
    <t>1 03 02241 01 0000 110</t>
  </si>
  <si>
    <t>1 03 02251 01 0000 110</t>
  </si>
  <si>
    <t>1 03 02261 01 0000 110</t>
  </si>
  <si>
    <t>Код классификации доходов бюджетов</t>
  </si>
  <si>
    <t xml:space="preserve">Наименование </t>
  </si>
  <si>
    <t xml:space="preserve">Код </t>
  </si>
  <si>
    <t>Наименование главного администратора доходов бюджета</t>
  </si>
  <si>
    <t>Текущий финансовый год</t>
  </si>
  <si>
    <t>Оценка исполнения (текущий финансовый год)</t>
  </si>
  <si>
    <t>Прогноз доходов бюджета</t>
  </si>
  <si>
    <t>Объем доходов бюджета</t>
  </si>
  <si>
    <t xml:space="preserve">Исполнитель </t>
  </si>
  <si>
    <t>"    "                     20   г.</t>
  </si>
  <si>
    <t>С.В.Тихонова</t>
  </si>
  <si>
    <t>В.В.Богомазова</t>
  </si>
  <si>
    <t>код</t>
  </si>
  <si>
    <t>ДОХОДЫ, тыс.рублей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</si>
  <si>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</si>
  <si>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>1 17 00000 00 0000 000</t>
  </si>
  <si>
    <t>Прочие неналоговые доходы</t>
  </si>
  <si>
    <t>2 02 49999 05 0013 150</t>
  </si>
  <si>
    <t>Межбюджетные трансферты,передаваемые бюджетам муниципальных районов по решению вопросов местного значения</t>
  </si>
  <si>
    <t xml:space="preserve">ФНС </t>
  </si>
  <si>
    <t>Администрация Краснокутского муниципального района</t>
  </si>
  <si>
    <t>О63</t>
  </si>
  <si>
    <t>О62</t>
  </si>
  <si>
    <t>Федеральное казначейство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</si>
  <si>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</si>
  <si>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</si>
  <si>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ИСПОЛЬЗОВАНИЯ ИМУЩЕСТВА, НАХОДЯЩЕГОСЯ В ГОСУДАРСТВЕННОЙ И МУНИЦИПАЛЬНОЙ СОБСТВЕННОСТИ</t>
  </si>
  <si>
    <t>на 2024г  (плановый период)</t>
  </si>
  <si>
    <t>Комитет  финансов  Администрация Краснокутского муниципального района</t>
  </si>
  <si>
    <t>2 02 19 999 05 0000 150</t>
  </si>
  <si>
    <t>Прочие дотации</t>
  </si>
  <si>
    <t>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</si>
  <si>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</si>
  <si>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</si>
  <si>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</si>
  <si>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</si>
  <si>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</si>
  <si>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</si>
  <si>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</si>
  <si>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</si>
  <si>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</si>
  <si>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</si>
  <si>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</si>
  <si>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</si>
  <si>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</si>
  <si>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</si>
  <si>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</si>
  <si>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</si>
  <si>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</si>
  <si>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</si>
  <si>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</si>
  <si>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НАЛОГИ НА ИМУЩЕСТВО</t>
  </si>
  <si>
    <t xml:space="preserve"> 2 02 25555 13 0000 150</t>
  </si>
  <si>
    <t>Субсидии бюджетам городских поселений области на поддержку муниципальных программ формирования современной городской среды.</t>
  </si>
  <si>
    <t>2 02 25243 13 0000 150</t>
  </si>
  <si>
    <t>2 02 16 001 13 0000 150</t>
  </si>
  <si>
    <t>Дотация бюджетам  городских поселений на выравнивание бюджетной обеспеченности</t>
  </si>
  <si>
    <t>2 02 49999 13 0000 150</t>
  </si>
  <si>
    <t xml:space="preserve"> Прочие  межбюджетные трансферты , передаваемые бюджетам городских поселений.</t>
  </si>
  <si>
    <t>1 16 070 90 13 0000 140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</si>
  <si>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</si>
  <si>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2 02 49999 13 0006 150</t>
  </si>
  <si>
    <t>Иные межбюджетные трансферты бюджетам городских поселений за счет резервного фонда Правительства  области.</t>
  </si>
  <si>
    <t>2 02 49999  13 0032 150</t>
  </si>
  <si>
    <t xml:space="preserve">Межбюджетные трансферты, передаваемые бюджетам городских поселений области на реализацию мероприятий по благоустройству территорий </t>
  </si>
  <si>
    <t>2 02 25299 13  0000 150</t>
  </si>
  <si>
    <t>2 02 45424 13 0000 150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</si>
  <si>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</si>
  <si>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</si>
  <si>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1 06 00000 00 0000 000</t>
  </si>
  <si>
    <t xml:space="preserve"> 1 06 01000 00 0000 110</t>
  </si>
  <si>
    <t xml:space="preserve"> 1 06 01030 13 0000 110</t>
  </si>
  <si>
    <t>1 06 06000 00 0000 110</t>
  </si>
  <si>
    <t xml:space="preserve"> 1 06 06030 00 0000 110</t>
  </si>
  <si>
    <t xml:space="preserve"> 1 06 06033 13 0000 110</t>
  </si>
  <si>
    <t>1 06 06040 00 0000 110</t>
  </si>
  <si>
    <t xml:space="preserve"> 1 06 06043 13 0000 110</t>
  </si>
  <si>
    <t xml:space="preserve"> 1 11 00000 00 0000 000</t>
  </si>
  <si>
    <t xml:space="preserve"> 1 11 05000 00 0000 120</t>
  </si>
  <si>
    <t xml:space="preserve"> 1 11 05010 00 0000 120</t>
  </si>
  <si>
    <t xml:space="preserve"> 1 11 05013 13 0000 120</t>
  </si>
  <si>
    <t xml:space="preserve"> 1 11 05030 00 0000 120</t>
  </si>
  <si>
    <t>1 14 02000 00 0000 000</t>
  </si>
  <si>
    <t xml:space="preserve"> 1 14 02050 13 0000 410</t>
  </si>
  <si>
    <t>1 14 02053 13 0000 410</t>
  </si>
  <si>
    <t xml:space="preserve"> 1 14 06000 00 0000 430</t>
  </si>
  <si>
    <t>1 14 06010 00 0000 430</t>
  </si>
  <si>
    <t>1 14 06013 13 0000 430</t>
  </si>
  <si>
    <t>Председатель комитета финансов</t>
  </si>
  <si>
    <t>Субсидии бюджетам  поселений области на реализацию мероприятий по строительству и реконструкции (модернизации) объектов питьевого водоснабжения</t>
  </si>
  <si>
    <t xml:space="preserve">Р Е Е С Т Р
источников доходов бюджета муниципального образования город Красный Кут на 
на 2023 год и на плановый период 2024 и 2025 годов
</t>
  </si>
  <si>
    <t>Первоначальный план 2022г</t>
  </si>
  <si>
    <t>Уточненный план по состоянию на          01.10.2022г</t>
  </si>
  <si>
    <t>Кассовые поступления по состоянию на          01.10.2022г</t>
  </si>
  <si>
    <t>на 2023г  (очередной финансовый год)</t>
  </si>
  <si>
    <t>на 2025г  (плановый период)</t>
  </si>
  <si>
    <t>2 02 29999 05 0073 150</t>
  </si>
  <si>
    <t>Субсидии бюджетам городских  поселений области на реализацию проектов развития муниципальных образований области, основанных на местных инициативых</t>
  </si>
  <si>
    <t>2 07 05030 13 0000 150</t>
  </si>
  <si>
    <t>Прочие безвозмездные поступления в бюджеты городских поселений</t>
  </si>
  <si>
    <t>Комитет финансов Администрации Краснокутского муниципального района</t>
  </si>
  <si>
    <t>Прочие доходы от компенсации затрат бюджетов городских поселений</t>
  </si>
  <si>
    <t>Доходы от компенсации затрат государства</t>
  </si>
  <si>
    <t>ДОХОДЫ ОТ ОКАЗАНИЯ ПЛАТНЫХ УСЛУГ И КОМПЕНСАЦИИ ЗАТРАТ ГОСУДАРСТВА</t>
  </si>
  <si>
    <t xml:space="preserve"> 1 13 00000 00 0000 000</t>
  </si>
  <si>
    <t xml:space="preserve"> 1 13 02000 00 0000 130</t>
  </si>
  <si>
    <t xml:space="preserve"> 1 13 02995 13 0000 130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</si>
</sst>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justify"/>
    </xf>
    <xf numFmtId="0" fontId="11" fillId="0" borderId="1" xfId="0" applyFont="1" applyFill="1" applyBorder="1" applyAlignment="1">
      <alignment horizontal="justify" vertical="top"/>
    </xf>
    <xf numFmtId="0" fontId="0" fillId="0" borderId="1" xfId="0" applyBorder="1"/>
    <xf numFmtId="0" fontId="7" fillId="0" borderId="1" xfId="0" applyFont="1" applyFill="1" applyBorder="1" applyAlignment="1">
      <alignment horizontal="justify" vertical="top"/>
    </xf>
    <xf numFmtId="0" fontId="11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justify" vertical="top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4" fontId="1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justify"/>
    </xf>
    <xf numFmtId="4" fontId="9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justify" vertical="top"/>
    </xf>
    <xf numFmtId="0" fontId="10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top"/>
    </xf>
    <xf numFmtId="0" fontId="11" fillId="0" borderId="0" xfId="0" applyFont="1" applyAlignment="1">
      <alignment horizontal="justify" vertical="top" wrapText="1"/>
    </xf>
    <xf numFmtId="4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/>
    <xf numFmtId="0" fontId="13" fillId="0" borderId="1" xfId="0" applyFont="1" applyFill="1" applyBorder="1" applyAlignment="1">
      <alignment vertical="top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164" fontId="4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9" fillId="0" borderId="1" xfId="0" applyFont="1" applyBorder="1" applyAlignment="1">
      <alignment horizontal="justify" vertical="top"/>
    </xf>
    <xf numFmtId="0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top"/>
    </xf>
    <xf numFmtId="2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4" fontId="10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top"/>
    </xf>
    <xf numFmtId="0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/>
    </xf>
    <xf numFmtId="0" fontId="3" fillId="0" borderId="3" xfId="0" applyFont="1" applyBorder="1" applyAlignment="1">
      <alignment horizontal="center" vertical="top" wrapText="1"/>
    </xf>
    <xf numFmtId="0" fontId="19" fillId="0" borderId="8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view="pageBreakPreview" zoomScaleSheetLayoutView="100" workbookViewId="0">
      <pane xSplit="2" ySplit="7" topLeftCell="C37" activePane="bottomRight" state="frozen"/>
      <selection pane="topRight" activeCell="D1" sqref="D1"/>
      <selection pane="bottomLeft" activeCell="A11" sqref="A11"/>
      <selection pane="bottomRight" activeCell="A2" sqref="A2:K4"/>
    </sheetView>
  </sheetViews>
  <sheetFormatPr defaultRowHeight="32.1" customHeight="1" x14ac:dyDescent="0.25"/>
  <cols>
    <col min="1" max="1" width="22.85546875" style="39" customWidth="1"/>
    <col min="2" max="2" width="43.5703125" style="39" customWidth="1"/>
    <col min="3" max="3" width="5.5703125" style="54" customWidth="1"/>
    <col min="4" max="4" width="15" style="54" customWidth="1"/>
    <col min="5" max="5" width="11.140625" style="79" customWidth="1"/>
    <col min="6" max="6" width="12" style="79" customWidth="1"/>
    <col min="7" max="7" width="11.140625" style="54" customWidth="1"/>
    <col min="8" max="8" width="11.42578125" style="54" customWidth="1"/>
    <col min="9" max="9" width="11.140625" style="54" customWidth="1"/>
    <col min="10" max="10" width="10.140625" style="54" customWidth="1"/>
    <col min="11" max="11" width="9.5703125" style="54" customWidth="1"/>
  </cols>
  <sheetData>
    <row r="1" spans="1:12" ht="32.1" hidden="1" customHeight="1" x14ac:dyDescent="0.25">
      <c r="A1" s="24"/>
      <c r="B1" s="24"/>
      <c r="C1" s="2"/>
      <c r="D1" s="2"/>
      <c r="E1" s="1"/>
      <c r="F1" s="1"/>
    </row>
    <row r="2" spans="1:12" ht="37.5" customHeight="1" x14ac:dyDescent="0.25">
      <c r="A2" s="109" t="s">
        <v>142</v>
      </c>
      <c r="B2" s="109"/>
      <c r="C2" s="109"/>
      <c r="D2" s="109"/>
      <c r="E2" s="109"/>
      <c r="F2" s="109"/>
      <c r="G2" s="110"/>
      <c r="H2" s="110"/>
      <c r="I2" s="110"/>
      <c r="J2" s="110"/>
      <c r="K2" s="110"/>
      <c r="L2" s="17"/>
    </row>
    <row r="3" spans="1:12" ht="32.1" hidden="1" customHeight="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2" ht="23.2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2" ht="18.75" customHeight="1" x14ac:dyDescent="0.25">
      <c r="A5" s="112" t="s">
        <v>52</v>
      </c>
      <c r="B5" s="113"/>
      <c r="C5" s="5"/>
      <c r="D5" s="114" t="s">
        <v>55</v>
      </c>
      <c r="E5" s="104" t="s">
        <v>59</v>
      </c>
      <c r="F5" s="105"/>
      <c r="G5" s="105"/>
      <c r="H5" s="105"/>
      <c r="I5" s="105"/>
      <c r="J5" s="105"/>
      <c r="K5" s="106"/>
    </row>
    <row r="6" spans="1:12" ht="18.75" customHeight="1" x14ac:dyDescent="0.25">
      <c r="A6" s="49"/>
      <c r="B6" s="50"/>
      <c r="C6" s="6"/>
      <c r="D6" s="115"/>
      <c r="E6" s="117" t="s">
        <v>56</v>
      </c>
      <c r="F6" s="118"/>
      <c r="G6" s="119"/>
      <c r="H6" s="107" t="s">
        <v>57</v>
      </c>
      <c r="I6" s="100" t="s">
        <v>58</v>
      </c>
      <c r="J6" s="101"/>
      <c r="K6" s="102"/>
    </row>
    <row r="7" spans="1:12" ht="86.25" customHeight="1" x14ac:dyDescent="0.25">
      <c r="A7" s="25" t="s">
        <v>54</v>
      </c>
      <c r="B7" s="25" t="s">
        <v>53</v>
      </c>
      <c r="C7" s="55" t="s">
        <v>64</v>
      </c>
      <c r="D7" s="116"/>
      <c r="E7" s="3" t="s">
        <v>143</v>
      </c>
      <c r="F7" s="3" t="s">
        <v>144</v>
      </c>
      <c r="G7" s="3" t="s">
        <v>145</v>
      </c>
      <c r="H7" s="108"/>
      <c r="I7" s="4" t="s">
        <v>146</v>
      </c>
      <c r="J7" s="4" t="s">
        <v>79</v>
      </c>
      <c r="K7" s="4" t="s">
        <v>147</v>
      </c>
    </row>
    <row r="8" spans="1:12" ht="17.25" customHeight="1" x14ac:dyDescent="0.25">
      <c r="A8" s="26" t="s">
        <v>0</v>
      </c>
      <c r="B8" s="27" t="s">
        <v>65</v>
      </c>
      <c r="C8" s="56"/>
      <c r="D8" s="56"/>
      <c r="E8" s="57">
        <f>E9+E33</f>
        <v>37945.5</v>
      </c>
      <c r="F8" s="57">
        <f>F9+F33</f>
        <v>45025.5</v>
      </c>
      <c r="G8" s="57">
        <f t="shared" ref="G8" si="0">G9+G33</f>
        <v>24472.400000000001</v>
      </c>
      <c r="H8" s="57">
        <f t="shared" ref="H8" si="1">H9+H33</f>
        <v>45025.5</v>
      </c>
      <c r="I8" s="57">
        <f>I9+I33</f>
        <v>41095</v>
      </c>
      <c r="J8" s="57">
        <f>J9+J33</f>
        <v>42640.2</v>
      </c>
      <c r="K8" s="57">
        <f>K9+K33</f>
        <v>44955.1</v>
      </c>
    </row>
    <row r="9" spans="1:12" ht="17.25" customHeight="1" x14ac:dyDescent="0.25">
      <c r="A9" s="28"/>
      <c r="B9" s="27" t="s">
        <v>1</v>
      </c>
      <c r="C9" s="56"/>
      <c r="D9" s="56"/>
      <c r="E9" s="57">
        <f>E10+E17+E22+E25</f>
        <v>37301.5</v>
      </c>
      <c r="F9" s="57">
        <f t="shared" ref="F9:K9" si="2">F10+F17+F22+F25</f>
        <v>38945.9</v>
      </c>
      <c r="G9" s="57">
        <f t="shared" si="2"/>
        <v>22902.7</v>
      </c>
      <c r="H9" s="57">
        <f t="shared" si="2"/>
        <v>38945.9</v>
      </c>
      <c r="I9" s="57">
        <f t="shared" si="2"/>
        <v>39890</v>
      </c>
      <c r="J9" s="57">
        <f t="shared" si="2"/>
        <v>41435.199999999997</v>
      </c>
      <c r="K9" s="57">
        <f t="shared" si="2"/>
        <v>43750.1</v>
      </c>
    </row>
    <row r="10" spans="1:12" ht="18" customHeight="1" x14ac:dyDescent="0.25">
      <c r="A10" s="26" t="s">
        <v>2</v>
      </c>
      <c r="B10" s="29" t="s">
        <v>3</v>
      </c>
      <c r="C10" s="56"/>
      <c r="D10" s="56"/>
      <c r="E10" s="57">
        <f>E11+E12+E13+E16</f>
        <v>17600.2</v>
      </c>
      <c r="F10" s="57">
        <f t="shared" ref="F10:K10" si="3">F11+F12+F13+F16</f>
        <v>17600.2</v>
      </c>
      <c r="G10" s="57">
        <f t="shared" si="3"/>
        <v>12423.699999999999</v>
      </c>
      <c r="H10" s="57">
        <f t="shared" si="3"/>
        <v>17600.2</v>
      </c>
      <c r="I10" s="57">
        <f t="shared" si="3"/>
        <v>19341.8</v>
      </c>
      <c r="J10" s="57">
        <f t="shared" si="3"/>
        <v>20314.2</v>
      </c>
      <c r="K10" s="57">
        <f t="shared" si="3"/>
        <v>22000.3</v>
      </c>
    </row>
    <row r="11" spans="1:12" ht="81.75" customHeight="1" x14ac:dyDescent="0.25">
      <c r="A11" s="30" t="s">
        <v>4</v>
      </c>
      <c r="B11" s="11" t="s">
        <v>66</v>
      </c>
      <c r="C11" s="7">
        <v>182</v>
      </c>
      <c r="D11" s="7" t="s">
        <v>71</v>
      </c>
      <c r="E11" s="58">
        <v>17600.2</v>
      </c>
      <c r="F11" s="58">
        <v>17473.7</v>
      </c>
      <c r="G11" s="59">
        <v>12296.9</v>
      </c>
      <c r="H11" s="58">
        <v>17473.7</v>
      </c>
      <c r="I11" s="58">
        <v>19341.8</v>
      </c>
      <c r="J11" s="58">
        <v>20314.2</v>
      </c>
      <c r="K11" s="59">
        <v>22000.3</v>
      </c>
    </row>
    <row r="12" spans="1:12" ht="119.25" customHeight="1" x14ac:dyDescent="0.25">
      <c r="A12" s="30" t="s">
        <v>5</v>
      </c>
      <c r="B12" s="11" t="s">
        <v>6</v>
      </c>
      <c r="C12" s="7">
        <v>182</v>
      </c>
      <c r="D12" s="7" t="s">
        <v>71</v>
      </c>
      <c r="E12" s="58"/>
      <c r="F12" s="58">
        <v>20.3</v>
      </c>
      <c r="G12" s="59">
        <v>20.3</v>
      </c>
      <c r="H12" s="58">
        <v>20.3</v>
      </c>
      <c r="I12" s="58"/>
      <c r="J12" s="58"/>
      <c r="K12" s="59"/>
    </row>
    <row r="13" spans="1:12" ht="41.25" customHeight="1" x14ac:dyDescent="0.25">
      <c r="A13" s="30" t="s">
        <v>7</v>
      </c>
      <c r="B13" s="11" t="s">
        <v>8</v>
      </c>
      <c r="C13" s="7">
        <v>182</v>
      </c>
      <c r="D13" s="7" t="s">
        <v>71</v>
      </c>
      <c r="E13" s="58"/>
      <c r="F13" s="58">
        <v>101.7</v>
      </c>
      <c r="G13" s="59">
        <v>102</v>
      </c>
      <c r="H13" s="58">
        <v>101.7</v>
      </c>
      <c r="I13" s="58"/>
      <c r="J13" s="58"/>
      <c r="K13" s="59"/>
    </row>
    <row r="14" spans="1:12" ht="57.6" hidden="1" customHeight="1" x14ac:dyDescent="0.25">
      <c r="A14" s="30" t="s">
        <v>36</v>
      </c>
      <c r="B14" s="11" t="s">
        <v>37</v>
      </c>
      <c r="C14" s="7">
        <v>182</v>
      </c>
      <c r="D14" s="7" t="s">
        <v>71</v>
      </c>
      <c r="E14" s="58"/>
      <c r="F14" s="58"/>
      <c r="G14" s="59"/>
      <c r="H14" s="58"/>
      <c r="I14" s="58"/>
      <c r="J14" s="58"/>
      <c r="K14" s="60"/>
    </row>
    <row r="15" spans="1:12" ht="53.25" hidden="1" customHeight="1" x14ac:dyDescent="0.25">
      <c r="A15" s="30" t="s">
        <v>83</v>
      </c>
      <c r="B15" s="18" t="s">
        <v>84</v>
      </c>
      <c r="C15" s="7">
        <v>182</v>
      </c>
      <c r="D15" s="7" t="s">
        <v>71</v>
      </c>
      <c r="E15" s="58"/>
      <c r="F15" s="58"/>
      <c r="G15" s="59"/>
      <c r="H15" s="58"/>
      <c r="I15" s="58"/>
      <c r="J15" s="58"/>
      <c r="K15" s="60"/>
    </row>
    <row r="16" spans="1:12" ht="54.75" customHeight="1" x14ac:dyDescent="0.25">
      <c r="A16" s="30" t="s">
        <v>83</v>
      </c>
      <c r="B16" s="21" t="s">
        <v>84</v>
      </c>
      <c r="C16" s="7">
        <v>182</v>
      </c>
      <c r="D16" s="7" t="s">
        <v>71</v>
      </c>
      <c r="E16" s="58"/>
      <c r="F16" s="58">
        <v>4.5</v>
      </c>
      <c r="G16" s="59">
        <v>4.5</v>
      </c>
      <c r="H16" s="58">
        <v>4.5</v>
      </c>
      <c r="I16" s="58"/>
      <c r="J16" s="58"/>
      <c r="K16" s="59"/>
    </row>
    <row r="17" spans="1:11" ht="17.25" customHeight="1" x14ac:dyDescent="0.25">
      <c r="A17" s="31" t="s">
        <v>9</v>
      </c>
      <c r="B17" s="32" t="s">
        <v>10</v>
      </c>
      <c r="C17" s="61"/>
      <c r="D17" s="61"/>
      <c r="E17" s="88">
        <f t="shared" ref="E17:K17" si="4">SUM(E18:E21)</f>
        <v>2676</v>
      </c>
      <c r="F17" s="57">
        <f t="shared" si="4"/>
        <v>2676</v>
      </c>
      <c r="G17" s="57">
        <f t="shared" si="4"/>
        <v>2302</v>
      </c>
      <c r="H17" s="88">
        <f t="shared" si="4"/>
        <v>2676</v>
      </c>
      <c r="I17" s="57">
        <f t="shared" si="4"/>
        <v>3065.1</v>
      </c>
      <c r="J17" s="57">
        <f t="shared" si="4"/>
        <v>3150</v>
      </c>
      <c r="K17" s="57">
        <f t="shared" si="4"/>
        <v>3222.8</v>
      </c>
    </row>
    <row r="18" spans="1:11" ht="78.75" customHeight="1" x14ac:dyDescent="0.25">
      <c r="A18" s="30" t="s">
        <v>48</v>
      </c>
      <c r="B18" s="11" t="s">
        <v>11</v>
      </c>
      <c r="C18" s="7">
        <v>100</v>
      </c>
      <c r="D18" s="16" t="s">
        <v>75</v>
      </c>
      <c r="E18" s="58">
        <v>1209.9000000000001</v>
      </c>
      <c r="F18" s="58">
        <v>1209.9000000000001</v>
      </c>
      <c r="G18" s="58">
        <v>1125.5999999999999</v>
      </c>
      <c r="H18" s="58">
        <v>1209.9000000000001</v>
      </c>
      <c r="I18" s="58"/>
      <c r="J18" s="58"/>
      <c r="K18" s="58"/>
    </row>
    <row r="19" spans="1:11" ht="76.5" customHeight="1" x14ac:dyDescent="0.25">
      <c r="A19" s="30" t="s">
        <v>49</v>
      </c>
      <c r="B19" s="11" t="s">
        <v>12</v>
      </c>
      <c r="C19" s="7">
        <v>100</v>
      </c>
      <c r="D19" s="16" t="s">
        <v>75</v>
      </c>
      <c r="E19" s="58">
        <v>6.7</v>
      </c>
      <c r="F19" s="58">
        <v>6.7</v>
      </c>
      <c r="G19" s="58">
        <v>6.4</v>
      </c>
      <c r="H19" s="58">
        <v>6.7</v>
      </c>
      <c r="I19" s="58"/>
      <c r="J19" s="58"/>
      <c r="K19" s="58"/>
    </row>
    <row r="20" spans="1:11" ht="79.5" customHeight="1" x14ac:dyDescent="0.25">
      <c r="A20" s="30" t="s">
        <v>50</v>
      </c>
      <c r="B20" s="11" t="s">
        <v>13</v>
      </c>
      <c r="C20" s="7">
        <v>100</v>
      </c>
      <c r="D20" s="16" t="s">
        <v>75</v>
      </c>
      <c r="E20" s="58">
        <v>1611.1</v>
      </c>
      <c r="F20" s="58">
        <v>1611.1</v>
      </c>
      <c r="G20" s="58">
        <v>1295.7</v>
      </c>
      <c r="H20" s="58">
        <v>1611.1</v>
      </c>
      <c r="I20" s="58"/>
      <c r="J20" s="58"/>
      <c r="K20" s="58"/>
    </row>
    <row r="21" spans="1:11" ht="77.25" customHeight="1" x14ac:dyDescent="0.25">
      <c r="A21" s="30" t="s">
        <v>51</v>
      </c>
      <c r="B21" s="33" t="s">
        <v>14</v>
      </c>
      <c r="C21" s="7">
        <v>100</v>
      </c>
      <c r="D21" s="16" t="s">
        <v>75</v>
      </c>
      <c r="E21" s="58">
        <v>-151.69999999999999</v>
      </c>
      <c r="F21" s="58">
        <v>-151.69999999999999</v>
      </c>
      <c r="G21" s="58">
        <v>-125.7</v>
      </c>
      <c r="H21" s="58">
        <v>-151.69999999999999</v>
      </c>
      <c r="I21" s="58">
        <v>3065.1</v>
      </c>
      <c r="J21" s="58">
        <v>3150</v>
      </c>
      <c r="K21" s="58">
        <v>3222.8</v>
      </c>
    </row>
    <row r="22" spans="1:11" ht="18" customHeight="1" x14ac:dyDescent="0.25">
      <c r="A22" s="31" t="s">
        <v>15</v>
      </c>
      <c r="B22" s="32" t="s">
        <v>16</v>
      </c>
      <c r="C22" s="61"/>
      <c r="D22" s="61"/>
      <c r="E22" s="57">
        <f>E23+E24</f>
        <v>854.2</v>
      </c>
      <c r="F22" s="57">
        <f t="shared" ref="F22:K22" si="5">F23+F24</f>
        <v>2498.6</v>
      </c>
      <c r="G22" s="57">
        <f t="shared" si="5"/>
        <v>2592.8000000000002</v>
      </c>
      <c r="H22" s="57">
        <f t="shared" si="5"/>
        <v>2498.6</v>
      </c>
      <c r="I22" s="57">
        <f t="shared" si="5"/>
        <v>1200</v>
      </c>
      <c r="J22" s="57">
        <f t="shared" si="5"/>
        <v>1240</v>
      </c>
      <c r="K22" s="57">
        <f t="shared" si="5"/>
        <v>1305</v>
      </c>
    </row>
    <row r="23" spans="1:11" ht="51" customHeight="1" x14ac:dyDescent="0.25">
      <c r="A23" s="30" t="s">
        <v>17</v>
      </c>
      <c r="B23" s="11" t="s">
        <v>18</v>
      </c>
      <c r="C23" s="7">
        <v>182</v>
      </c>
      <c r="D23" s="7" t="s">
        <v>71</v>
      </c>
      <c r="E23" s="58">
        <v>854.2</v>
      </c>
      <c r="F23" s="58">
        <v>2498.6</v>
      </c>
      <c r="G23" s="59">
        <v>2592.8000000000002</v>
      </c>
      <c r="H23" s="58">
        <v>2498.6</v>
      </c>
      <c r="I23" s="58">
        <v>1200</v>
      </c>
      <c r="J23" s="58">
        <v>1240</v>
      </c>
      <c r="K23" s="59">
        <v>1305</v>
      </c>
    </row>
    <row r="24" spans="1:11" ht="27.75" hidden="1" customHeight="1" x14ac:dyDescent="0.25">
      <c r="A24" s="30" t="s">
        <v>38</v>
      </c>
      <c r="B24" s="11" t="s">
        <v>39</v>
      </c>
      <c r="C24" s="7">
        <v>182</v>
      </c>
      <c r="D24" s="7" t="s">
        <v>71</v>
      </c>
      <c r="E24" s="58"/>
      <c r="F24" s="58"/>
      <c r="G24" s="60"/>
      <c r="H24" s="58"/>
      <c r="I24" s="58"/>
      <c r="J24" s="58"/>
      <c r="K24" s="60"/>
    </row>
    <row r="25" spans="1:11" ht="20.25" customHeight="1" x14ac:dyDescent="0.25">
      <c r="A25" s="62" t="s">
        <v>121</v>
      </c>
      <c r="B25" s="34" t="s">
        <v>103</v>
      </c>
      <c r="C25" s="7"/>
      <c r="D25" s="7"/>
      <c r="E25" s="63">
        <f>E26+E28</f>
        <v>16171.1</v>
      </c>
      <c r="F25" s="63">
        <f t="shared" ref="F25:K25" si="6">F26+F28</f>
        <v>16171.1</v>
      </c>
      <c r="G25" s="63">
        <f t="shared" si="6"/>
        <v>5584.2</v>
      </c>
      <c r="H25" s="63">
        <f t="shared" si="6"/>
        <v>16171.1</v>
      </c>
      <c r="I25" s="63">
        <f t="shared" si="6"/>
        <v>16283.1</v>
      </c>
      <c r="J25" s="63">
        <f t="shared" si="6"/>
        <v>16731</v>
      </c>
      <c r="K25" s="63">
        <f t="shared" si="6"/>
        <v>17222</v>
      </c>
    </row>
    <row r="26" spans="1:11" ht="18" customHeight="1" x14ac:dyDescent="0.25">
      <c r="A26" s="20" t="s">
        <v>122</v>
      </c>
      <c r="B26" s="34" t="s">
        <v>85</v>
      </c>
      <c r="C26" s="7"/>
      <c r="D26" s="7"/>
      <c r="E26" s="63">
        <f t="shared" ref="E26:H26" si="7">E27</f>
        <v>4350</v>
      </c>
      <c r="F26" s="63">
        <f t="shared" si="7"/>
        <v>4350</v>
      </c>
      <c r="G26" s="63">
        <f t="shared" si="7"/>
        <v>709.6</v>
      </c>
      <c r="H26" s="63">
        <f t="shared" si="7"/>
        <v>4350</v>
      </c>
      <c r="I26" s="63">
        <f>I27</f>
        <v>4462</v>
      </c>
      <c r="J26" s="63">
        <f t="shared" ref="J26:K26" si="8">J27</f>
        <v>4909.8999999999996</v>
      </c>
      <c r="K26" s="63">
        <f t="shared" si="8"/>
        <v>5400.9</v>
      </c>
    </row>
    <row r="27" spans="1:11" ht="56.25" customHeight="1" x14ac:dyDescent="0.25">
      <c r="A27" s="20" t="s">
        <v>123</v>
      </c>
      <c r="B27" s="21" t="s">
        <v>86</v>
      </c>
      <c r="C27" s="7">
        <v>182</v>
      </c>
      <c r="D27" s="7" t="s">
        <v>71</v>
      </c>
      <c r="E27" s="58">
        <v>4350</v>
      </c>
      <c r="F27" s="58">
        <v>4350</v>
      </c>
      <c r="G27" s="59">
        <v>709.6</v>
      </c>
      <c r="H27" s="58">
        <v>4350</v>
      </c>
      <c r="I27" s="58">
        <v>4462</v>
      </c>
      <c r="J27" s="58">
        <v>4909.8999999999996</v>
      </c>
      <c r="K27" s="59">
        <v>5400.9</v>
      </c>
    </row>
    <row r="28" spans="1:11" ht="16.5" customHeight="1" x14ac:dyDescent="0.25">
      <c r="A28" s="20" t="s">
        <v>124</v>
      </c>
      <c r="B28" s="34" t="s">
        <v>87</v>
      </c>
      <c r="C28" s="7"/>
      <c r="D28" s="7"/>
      <c r="E28" s="63">
        <f>E29+E31</f>
        <v>11821.1</v>
      </c>
      <c r="F28" s="63">
        <f t="shared" ref="F28:K28" si="9">F29+F31</f>
        <v>11821.1</v>
      </c>
      <c r="G28" s="63">
        <f t="shared" si="9"/>
        <v>4874.5999999999995</v>
      </c>
      <c r="H28" s="63">
        <f t="shared" si="9"/>
        <v>11821.1</v>
      </c>
      <c r="I28" s="63">
        <f t="shared" si="9"/>
        <v>11821.1</v>
      </c>
      <c r="J28" s="63">
        <f t="shared" si="9"/>
        <v>11821.1</v>
      </c>
      <c r="K28" s="63">
        <f t="shared" si="9"/>
        <v>11821.1</v>
      </c>
    </row>
    <row r="29" spans="1:11" s="52" customFormat="1" ht="18.75" customHeight="1" x14ac:dyDescent="0.25">
      <c r="A29" s="22" t="s">
        <v>125</v>
      </c>
      <c r="B29" s="23" t="s">
        <v>88</v>
      </c>
      <c r="C29" s="51">
        <v>182</v>
      </c>
      <c r="D29" s="51" t="s">
        <v>71</v>
      </c>
      <c r="E29" s="63">
        <f>E30</f>
        <v>8607.5</v>
      </c>
      <c r="F29" s="63">
        <f t="shared" ref="F29:K29" si="10">F30</f>
        <v>8607.5</v>
      </c>
      <c r="G29" s="63">
        <f t="shared" si="10"/>
        <v>4228.7</v>
      </c>
      <c r="H29" s="63">
        <f t="shared" si="10"/>
        <v>8607.5</v>
      </c>
      <c r="I29" s="63">
        <f t="shared" si="10"/>
        <v>8607.5</v>
      </c>
      <c r="J29" s="63">
        <f t="shared" si="10"/>
        <v>8607.5</v>
      </c>
      <c r="K29" s="63">
        <f t="shared" si="10"/>
        <v>8607.5</v>
      </c>
    </row>
    <row r="30" spans="1:11" ht="36.75" customHeight="1" x14ac:dyDescent="0.25">
      <c r="A30" s="20" t="s">
        <v>126</v>
      </c>
      <c r="B30" s="21" t="s">
        <v>89</v>
      </c>
      <c r="C30" s="7">
        <v>182</v>
      </c>
      <c r="D30" s="7" t="s">
        <v>71</v>
      </c>
      <c r="E30" s="57">
        <v>8607.5</v>
      </c>
      <c r="F30" s="57">
        <v>8607.5</v>
      </c>
      <c r="G30" s="57">
        <v>4228.7</v>
      </c>
      <c r="H30" s="57">
        <v>8607.5</v>
      </c>
      <c r="I30" s="57">
        <v>8607.5</v>
      </c>
      <c r="J30" s="57">
        <v>8607.5</v>
      </c>
      <c r="K30" s="57">
        <v>8607.5</v>
      </c>
    </row>
    <row r="31" spans="1:11" s="52" customFormat="1" ht="20.25" customHeight="1" x14ac:dyDescent="0.25">
      <c r="A31" s="22" t="s">
        <v>127</v>
      </c>
      <c r="B31" s="23" t="s">
        <v>90</v>
      </c>
      <c r="C31" s="51">
        <v>182</v>
      </c>
      <c r="D31" s="51" t="s">
        <v>71</v>
      </c>
      <c r="E31" s="63">
        <f>E32</f>
        <v>3213.6</v>
      </c>
      <c r="F31" s="63">
        <f t="shared" ref="F31:K31" si="11">F32</f>
        <v>3213.6</v>
      </c>
      <c r="G31" s="63">
        <f t="shared" si="11"/>
        <v>645.9</v>
      </c>
      <c r="H31" s="63">
        <f t="shared" si="11"/>
        <v>3213.6</v>
      </c>
      <c r="I31" s="63">
        <f t="shared" si="11"/>
        <v>3213.6</v>
      </c>
      <c r="J31" s="63">
        <f t="shared" si="11"/>
        <v>3213.6</v>
      </c>
      <c r="K31" s="63">
        <f t="shared" si="11"/>
        <v>3213.6</v>
      </c>
    </row>
    <row r="32" spans="1:11" ht="37.5" customHeight="1" x14ac:dyDescent="0.25">
      <c r="A32" s="20" t="s">
        <v>128</v>
      </c>
      <c r="B32" s="21" t="s">
        <v>91</v>
      </c>
      <c r="C32" s="7">
        <v>182</v>
      </c>
      <c r="D32" s="7" t="s">
        <v>71</v>
      </c>
      <c r="E32" s="58">
        <v>3213.6</v>
      </c>
      <c r="F32" s="58">
        <v>3213.6</v>
      </c>
      <c r="G32" s="59">
        <v>645.9</v>
      </c>
      <c r="H32" s="58">
        <v>3213.6</v>
      </c>
      <c r="I32" s="58">
        <v>3213.6</v>
      </c>
      <c r="J32" s="58">
        <v>3213.6</v>
      </c>
      <c r="K32" s="59">
        <v>3213.6</v>
      </c>
    </row>
    <row r="33" spans="1:11" ht="18" customHeight="1" x14ac:dyDescent="0.25">
      <c r="A33" s="20"/>
      <c r="B33" s="34" t="s">
        <v>93</v>
      </c>
      <c r="C33" s="7"/>
      <c r="D33" s="7"/>
      <c r="E33" s="63">
        <f t="shared" ref="E33:K33" si="12">E34+E43+E50+E52+E40</f>
        <v>644</v>
      </c>
      <c r="F33" s="63">
        <f t="shared" si="12"/>
        <v>6079.6000000000013</v>
      </c>
      <c r="G33" s="63">
        <f t="shared" si="12"/>
        <v>1569.6999999999998</v>
      </c>
      <c r="H33" s="63">
        <f t="shared" si="12"/>
        <v>6079.6000000000013</v>
      </c>
      <c r="I33" s="63">
        <f t="shared" si="12"/>
        <v>1205</v>
      </c>
      <c r="J33" s="63">
        <f t="shared" si="12"/>
        <v>1205</v>
      </c>
      <c r="K33" s="63">
        <f t="shared" si="12"/>
        <v>1205</v>
      </c>
    </row>
    <row r="34" spans="1:11" ht="45.75" customHeight="1" x14ac:dyDescent="0.25">
      <c r="A34" s="22" t="s">
        <v>129</v>
      </c>
      <c r="B34" s="23" t="s">
        <v>78</v>
      </c>
      <c r="C34" s="7"/>
      <c r="D34" s="7"/>
      <c r="E34" s="63">
        <f>E35</f>
        <v>584</v>
      </c>
      <c r="F34" s="63">
        <f t="shared" ref="F34:K34" si="13">F35</f>
        <v>1076.4000000000001</v>
      </c>
      <c r="G34" s="63">
        <f t="shared" si="13"/>
        <v>1150.3</v>
      </c>
      <c r="H34" s="63">
        <f t="shared" si="13"/>
        <v>1076.4000000000001</v>
      </c>
      <c r="I34" s="63">
        <f t="shared" si="13"/>
        <v>1145</v>
      </c>
      <c r="J34" s="63">
        <f t="shared" si="13"/>
        <v>1145</v>
      </c>
      <c r="K34" s="63">
        <f t="shared" si="13"/>
        <v>1145</v>
      </c>
    </row>
    <row r="35" spans="1:11" ht="52.5" customHeight="1" x14ac:dyDescent="0.25">
      <c r="A35" s="22" t="s">
        <v>130</v>
      </c>
      <c r="B35" s="23" t="s">
        <v>92</v>
      </c>
      <c r="C35" s="7"/>
      <c r="D35" s="7"/>
      <c r="E35" s="63">
        <f>E36+E38</f>
        <v>584</v>
      </c>
      <c r="F35" s="63">
        <f t="shared" ref="F35:K35" si="14">F36+F38</f>
        <v>1076.4000000000001</v>
      </c>
      <c r="G35" s="63">
        <f t="shared" si="14"/>
        <v>1150.3</v>
      </c>
      <c r="H35" s="63">
        <f t="shared" si="14"/>
        <v>1076.4000000000001</v>
      </c>
      <c r="I35" s="63">
        <f t="shared" si="14"/>
        <v>1145</v>
      </c>
      <c r="J35" s="63">
        <f t="shared" si="14"/>
        <v>1145</v>
      </c>
      <c r="K35" s="63">
        <f t="shared" si="14"/>
        <v>1145</v>
      </c>
    </row>
    <row r="36" spans="1:11" ht="69" customHeight="1" x14ac:dyDescent="0.25">
      <c r="A36" s="47" t="s">
        <v>131</v>
      </c>
      <c r="B36" s="46" t="s">
        <v>94</v>
      </c>
      <c r="C36" s="7" t="s">
        <v>73</v>
      </c>
      <c r="D36" s="13" t="s">
        <v>72</v>
      </c>
      <c r="E36" s="64">
        <v>584</v>
      </c>
      <c r="F36" s="64">
        <v>1076.4000000000001</v>
      </c>
      <c r="G36" s="64">
        <v>1150.3</v>
      </c>
      <c r="H36" s="64">
        <v>1076.4000000000001</v>
      </c>
      <c r="I36" s="64">
        <v>1145</v>
      </c>
      <c r="J36" s="64">
        <v>1145</v>
      </c>
      <c r="K36" s="64">
        <v>1145</v>
      </c>
    </row>
    <row r="37" spans="1:11" ht="53.25" customHeight="1" x14ac:dyDescent="0.25">
      <c r="A37" s="20" t="s">
        <v>132</v>
      </c>
      <c r="B37" s="21" t="s">
        <v>95</v>
      </c>
      <c r="C37" s="7" t="s">
        <v>73</v>
      </c>
      <c r="D37" s="13" t="s">
        <v>72</v>
      </c>
      <c r="E37" s="58">
        <v>584</v>
      </c>
      <c r="F37" s="58">
        <v>1076.4000000000001</v>
      </c>
      <c r="G37" s="59">
        <v>1150.3</v>
      </c>
      <c r="H37" s="58">
        <v>1150.3</v>
      </c>
      <c r="I37" s="58">
        <v>1145</v>
      </c>
      <c r="J37" s="58">
        <v>1145</v>
      </c>
      <c r="K37" s="59">
        <v>1145</v>
      </c>
    </row>
    <row r="38" spans="1:11" ht="89.25" customHeight="1" x14ac:dyDescent="0.25">
      <c r="A38" s="22" t="s">
        <v>133</v>
      </c>
      <c r="B38" s="23" t="s">
        <v>96</v>
      </c>
      <c r="C38" s="7" t="s">
        <v>73</v>
      </c>
      <c r="D38" s="13" t="s">
        <v>72</v>
      </c>
      <c r="E38" s="63"/>
      <c r="F38" s="63"/>
      <c r="G38" s="63"/>
      <c r="H38" s="63"/>
      <c r="I38" s="63">
        <v>0</v>
      </c>
      <c r="J38" s="63">
        <v>0</v>
      </c>
      <c r="K38" s="63">
        <v>0</v>
      </c>
    </row>
    <row r="39" spans="1:11" ht="69" customHeight="1" x14ac:dyDescent="0.25">
      <c r="A39" s="20" t="s">
        <v>97</v>
      </c>
      <c r="B39" s="21" t="s">
        <v>98</v>
      </c>
      <c r="C39" s="7" t="s">
        <v>73</v>
      </c>
      <c r="D39" s="13" t="s">
        <v>72</v>
      </c>
      <c r="E39" s="58"/>
      <c r="F39" s="58"/>
      <c r="G39" s="59"/>
      <c r="H39" s="58"/>
      <c r="I39" s="58">
        <v>0</v>
      </c>
      <c r="J39" s="58">
        <v>0</v>
      </c>
      <c r="K39" s="59">
        <v>0</v>
      </c>
    </row>
    <row r="40" spans="1:11" ht="31.5" customHeight="1" x14ac:dyDescent="0.25">
      <c r="A40" s="65" t="s">
        <v>156</v>
      </c>
      <c r="B40" s="81" t="s">
        <v>155</v>
      </c>
      <c r="C40" s="7"/>
      <c r="D40" s="13"/>
      <c r="E40" s="63">
        <f>E41</f>
        <v>0</v>
      </c>
      <c r="F40" s="63">
        <f t="shared" ref="F40:K40" si="15">F41</f>
        <v>1.1000000000000001</v>
      </c>
      <c r="G40" s="63">
        <f t="shared" si="15"/>
        <v>1.6</v>
      </c>
      <c r="H40" s="63">
        <f t="shared" si="15"/>
        <v>1.1000000000000001</v>
      </c>
      <c r="I40" s="63">
        <f t="shared" si="15"/>
        <v>0</v>
      </c>
      <c r="J40" s="63">
        <f t="shared" si="15"/>
        <v>0</v>
      </c>
      <c r="K40" s="63">
        <f t="shared" si="15"/>
        <v>0</v>
      </c>
    </row>
    <row r="41" spans="1:11" ht="48" customHeight="1" x14ac:dyDescent="0.25">
      <c r="A41" s="66" t="s">
        <v>157</v>
      </c>
      <c r="B41" s="81" t="s">
        <v>154</v>
      </c>
      <c r="C41" s="7" t="s">
        <v>73</v>
      </c>
      <c r="D41" s="13" t="s">
        <v>72</v>
      </c>
      <c r="E41" s="58">
        <f>E42</f>
        <v>0</v>
      </c>
      <c r="F41" s="58">
        <f t="shared" ref="F41:K41" si="16">F42</f>
        <v>1.1000000000000001</v>
      </c>
      <c r="G41" s="58">
        <f t="shared" si="16"/>
        <v>1.6</v>
      </c>
      <c r="H41" s="58">
        <f t="shared" si="16"/>
        <v>1.1000000000000001</v>
      </c>
      <c r="I41" s="58">
        <f t="shared" si="16"/>
        <v>0</v>
      </c>
      <c r="J41" s="58">
        <f t="shared" si="16"/>
        <v>0</v>
      </c>
      <c r="K41" s="58">
        <f t="shared" si="16"/>
        <v>0</v>
      </c>
    </row>
    <row r="42" spans="1:11" ht="49.5" customHeight="1" x14ac:dyDescent="0.25">
      <c r="A42" s="66" t="s">
        <v>158</v>
      </c>
      <c r="B42" s="67" t="s">
        <v>153</v>
      </c>
      <c r="C42" s="7" t="s">
        <v>73</v>
      </c>
      <c r="D42" s="13" t="s">
        <v>72</v>
      </c>
      <c r="E42" s="58"/>
      <c r="F42" s="58">
        <v>1.1000000000000001</v>
      </c>
      <c r="G42" s="59">
        <v>1.6</v>
      </c>
      <c r="H42" s="58">
        <v>1.1000000000000001</v>
      </c>
      <c r="I42" s="58"/>
      <c r="J42" s="58"/>
      <c r="K42" s="59"/>
    </row>
    <row r="43" spans="1:11" ht="25.5" customHeight="1" x14ac:dyDescent="0.25">
      <c r="A43" s="26" t="s">
        <v>19</v>
      </c>
      <c r="B43" s="48" t="s">
        <v>20</v>
      </c>
      <c r="C43" s="7" t="s">
        <v>73</v>
      </c>
      <c r="D43" s="13" t="s">
        <v>72</v>
      </c>
      <c r="E43" s="57">
        <f>E44+E47</f>
        <v>60</v>
      </c>
      <c r="F43" s="57">
        <f>F44+F47</f>
        <v>4470.3</v>
      </c>
      <c r="G43" s="57">
        <f t="shared" ref="G43:K43" si="17">G44+G47</f>
        <v>121.69999999999999</v>
      </c>
      <c r="H43" s="57">
        <f t="shared" si="17"/>
        <v>4470.3</v>
      </c>
      <c r="I43" s="57">
        <f t="shared" si="17"/>
        <v>60</v>
      </c>
      <c r="J43" s="57">
        <f t="shared" si="17"/>
        <v>60</v>
      </c>
      <c r="K43" s="57">
        <f t="shared" si="17"/>
        <v>60</v>
      </c>
    </row>
    <row r="44" spans="1:11" ht="78.75" customHeight="1" x14ac:dyDescent="0.25">
      <c r="A44" s="22" t="s">
        <v>134</v>
      </c>
      <c r="B44" s="23" t="s">
        <v>99</v>
      </c>
      <c r="C44" s="7" t="s">
        <v>73</v>
      </c>
      <c r="D44" s="13" t="s">
        <v>72</v>
      </c>
      <c r="E44" s="68">
        <f>E45</f>
        <v>0</v>
      </c>
      <c r="F44" s="68">
        <f t="shared" ref="E44:K45" si="18">F45</f>
        <v>4386</v>
      </c>
      <c r="G44" s="68">
        <f t="shared" si="18"/>
        <v>37.4</v>
      </c>
      <c r="H44" s="68">
        <f t="shared" si="18"/>
        <v>4386</v>
      </c>
      <c r="I44" s="68">
        <f t="shared" si="18"/>
        <v>0</v>
      </c>
      <c r="J44" s="68">
        <f t="shared" si="18"/>
        <v>0</v>
      </c>
      <c r="K44" s="68">
        <f t="shared" si="18"/>
        <v>0</v>
      </c>
    </row>
    <row r="45" spans="1:11" ht="88.5" customHeight="1" x14ac:dyDescent="0.25">
      <c r="A45" s="83" t="s">
        <v>135</v>
      </c>
      <c r="B45" s="84" t="s">
        <v>100</v>
      </c>
      <c r="C45" s="85" t="s">
        <v>73</v>
      </c>
      <c r="D45" s="82" t="s">
        <v>72</v>
      </c>
      <c r="E45" s="86">
        <f t="shared" si="18"/>
        <v>0</v>
      </c>
      <c r="F45" s="86">
        <f t="shared" si="18"/>
        <v>4386</v>
      </c>
      <c r="G45" s="86">
        <f t="shared" si="18"/>
        <v>37.4</v>
      </c>
      <c r="H45" s="86">
        <f t="shared" si="18"/>
        <v>4386</v>
      </c>
      <c r="I45" s="86">
        <f t="shared" si="18"/>
        <v>0</v>
      </c>
      <c r="J45" s="86">
        <f t="shared" si="18"/>
        <v>0</v>
      </c>
      <c r="K45" s="86">
        <f t="shared" si="18"/>
        <v>0</v>
      </c>
    </row>
    <row r="46" spans="1:11" ht="93" customHeight="1" x14ac:dyDescent="0.25">
      <c r="A46" s="20" t="s">
        <v>136</v>
      </c>
      <c r="B46" s="21" t="s">
        <v>101</v>
      </c>
      <c r="C46" s="7" t="s">
        <v>73</v>
      </c>
      <c r="D46" s="13" t="s">
        <v>72</v>
      </c>
      <c r="E46" s="69"/>
      <c r="F46" s="69">
        <v>4386</v>
      </c>
      <c r="G46" s="59">
        <v>37.4</v>
      </c>
      <c r="H46" s="59">
        <v>4386</v>
      </c>
      <c r="I46" s="69"/>
      <c r="J46" s="69"/>
      <c r="K46" s="59"/>
    </row>
    <row r="47" spans="1:11" ht="48" customHeight="1" x14ac:dyDescent="0.25">
      <c r="A47" s="22" t="s">
        <v>137</v>
      </c>
      <c r="B47" s="23" t="s">
        <v>21</v>
      </c>
      <c r="C47" s="7" t="s">
        <v>73</v>
      </c>
      <c r="D47" s="13" t="s">
        <v>72</v>
      </c>
      <c r="E47" s="57">
        <f>E48</f>
        <v>60</v>
      </c>
      <c r="F47" s="57">
        <f t="shared" ref="F47:K48" si="19">F48</f>
        <v>84.3</v>
      </c>
      <c r="G47" s="57">
        <f t="shared" si="19"/>
        <v>84.3</v>
      </c>
      <c r="H47" s="57">
        <f t="shared" si="19"/>
        <v>84.3</v>
      </c>
      <c r="I47" s="57">
        <f t="shared" si="19"/>
        <v>60</v>
      </c>
      <c r="J47" s="57">
        <f t="shared" si="19"/>
        <v>60</v>
      </c>
      <c r="K47" s="57">
        <f t="shared" si="19"/>
        <v>60</v>
      </c>
    </row>
    <row r="48" spans="1:11" ht="46.5" customHeight="1" x14ac:dyDescent="0.25">
      <c r="A48" s="20" t="s">
        <v>138</v>
      </c>
      <c r="B48" s="46" t="s">
        <v>22</v>
      </c>
      <c r="C48" s="7" t="s">
        <v>73</v>
      </c>
      <c r="D48" s="13" t="s">
        <v>72</v>
      </c>
      <c r="E48" s="57">
        <f>E49</f>
        <v>60</v>
      </c>
      <c r="F48" s="57">
        <f t="shared" si="19"/>
        <v>84.3</v>
      </c>
      <c r="G48" s="57">
        <f t="shared" si="19"/>
        <v>84.3</v>
      </c>
      <c r="H48" s="57">
        <f t="shared" si="19"/>
        <v>84.3</v>
      </c>
      <c r="I48" s="57">
        <f t="shared" si="19"/>
        <v>60</v>
      </c>
      <c r="J48" s="57">
        <f t="shared" si="19"/>
        <v>60</v>
      </c>
      <c r="K48" s="57">
        <f t="shared" si="19"/>
        <v>60</v>
      </c>
    </row>
    <row r="49" spans="1:11" ht="52.5" customHeight="1" x14ac:dyDescent="0.25">
      <c r="A49" s="20" t="s">
        <v>139</v>
      </c>
      <c r="B49" s="21" t="s">
        <v>102</v>
      </c>
      <c r="C49" s="7" t="s">
        <v>73</v>
      </c>
      <c r="D49" s="13" t="s">
        <v>72</v>
      </c>
      <c r="E49" s="70">
        <v>60</v>
      </c>
      <c r="F49" s="70">
        <v>84.3</v>
      </c>
      <c r="G49" s="70">
        <v>84.3</v>
      </c>
      <c r="H49" s="70">
        <v>84.3</v>
      </c>
      <c r="I49" s="70">
        <v>60</v>
      </c>
      <c r="J49" s="70">
        <v>60</v>
      </c>
      <c r="K49" s="70">
        <v>60</v>
      </c>
    </row>
    <row r="50" spans="1:11" ht="15.75" customHeight="1" x14ac:dyDescent="0.25">
      <c r="A50" s="35" t="s">
        <v>23</v>
      </c>
      <c r="B50" s="36" t="s">
        <v>24</v>
      </c>
      <c r="C50" s="14"/>
      <c r="D50" s="13"/>
      <c r="E50" s="71">
        <v>0</v>
      </c>
      <c r="F50" s="71">
        <f>F51</f>
        <v>11.8</v>
      </c>
      <c r="G50" s="71">
        <f>G51</f>
        <v>12</v>
      </c>
      <c r="H50" s="71">
        <f t="shared" ref="H50:K50" si="20">H51</f>
        <v>11.8</v>
      </c>
      <c r="I50" s="71">
        <f t="shared" si="20"/>
        <v>0</v>
      </c>
      <c r="J50" s="71">
        <f t="shared" si="20"/>
        <v>0</v>
      </c>
      <c r="K50" s="71">
        <f t="shared" si="20"/>
        <v>0</v>
      </c>
    </row>
    <row r="51" spans="1:11" s="10" customFormat="1" ht="75.599999999999994" customHeight="1" x14ac:dyDescent="0.25">
      <c r="A51" s="41" t="s">
        <v>111</v>
      </c>
      <c r="B51" s="21" t="s">
        <v>112</v>
      </c>
      <c r="C51" s="7" t="s">
        <v>73</v>
      </c>
      <c r="D51" s="13" t="s">
        <v>72</v>
      </c>
      <c r="E51" s="63"/>
      <c r="F51" s="58">
        <v>11.8</v>
      </c>
      <c r="G51" s="59">
        <v>12</v>
      </c>
      <c r="H51" s="59">
        <v>11.8</v>
      </c>
      <c r="I51" s="58"/>
      <c r="J51" s="58"/>
      <c r="K51" s="59"/>
    </row>
    <row r="52" spans="1:11" ht="49.5" customHeight="1" x14ac:dyDescent="0.25">
      <c r="A52" s="26" t="s">
        <v>67</v>
      </c>
      <c r="B52" s="29" t="s">
        <v>68</v>
      </c>
      <c r="C52" s="7" t="s">
        <v>73</v>
      </c>
      <c r="D52" s="13" t="s">
        <v>72</v>
      </c>
      <c r="E52" s="63"/>
      <c r="F52" s="63">
        <v>520</v>
      </c>
      <c r="G52" s="87">
        <v>284.10000000000002</v>
      </c>
      <c r="H52" s="87">
        <v>520</v>
      </c>
      <c r="I52" s="63"/>
      <c r="J52" s="63"/>
      <c r="K52" s="87"/>
    </row>
    <row r="53" spans="1:11" ht="19.5" customHeight="1" x14ac:dyDescent="0.25">
      <c r="A53" s="31" t="s">
        <v>25</v>
      </c>
      <c r="B53" s="29" t="s">
        <v>26</v>
      </c>
      <c r="C53" s="73"/>
      <c r="D53" s="73"/>
      <c r="E53" s="57">
        <f>E55+E61+E66+E75+E76</f>
        <v>54676</v>
      </c>
      <c r="F53" s="57">
        <f t="shared" ref="F53:K53" si="21">F55+F61+F66+F75+F76</f>
        <v>112345.9</v>
      </c>
      <c r="G53" s="57">
        <f t="shared" si="21"/>
        <v>73397.799999999988</v>
      </c>
      <c r="H53" s="57">
        <f t="shared" si="21"/>
        <v>112345.9</v>
      </c>
      <c r="I53" s="57">
        <f t="shared" si="21"/>
        <v>1818.9</v>
      </c>
      <c r="J53" s="57">
        <f t="shared" si="21"/>
        <v>1021.4</v>
      </c>
      <c r="K53" s="57">
        <f t="shared" si="21"/>
        <v>1082</v>
      </c>
    </row>
    <row r="54" spans="1:11" ht="27" customHeight="1" x14ac:dyDescent="0.25">
      <c r="A54" s="31" t="s">
        <v>27</v>
      </c>
      <c r="B54" s="37" t="s">
        <v>28</v>
      </c>
      <c r="C54" s="74"/>
      <c r="D54" s="74"/>
      <c r="E54" s="57">
        <f>E55+E61+E66</f>
        <v>54676</v>
      </c>
      <c r="F54" s="57">
        <f>F55+F61+F66</f>
        <v>111751</v>
      </c>
      <c r="G54" s="57">
        <f t="shared" ref="G54:K54" si="22">G55+G61+G66</f>
        <v>72922.899999999994</v>
      </c>
      <c r="H54" s="57">
        <f t="shared" si="22"/>
        <v>111751</v>
      </c>
      <c r="I54" s="57">
        <f t="shared" si="22"/>
        <v>1818.9</v>
      </c>
      <c r="J54" s="57">
        <f t="shared" si="22"/>
        <v>1021.4</v>
      </c>
      <c r="K54" s="57">
        <f t="shared" si="22"/>
        <v>1082</v>
      </c>
    </row>
    <row r="55" spans="1:11" ht="27.75" customHeight="1" x14ac:dyDescent="0.25">
      <c r="A55" s="31" t="s">
        <v>44</v>
      </c>
      <c r="B55" s="37" t="s">
        <v>29</v>
      </c>
      <c r="C55" s="61"/>
      <c r="D55" s="61"/>
      <c r="E55" s="57">
        <f>E56</f>
        <v>946</v>
      </c>
      <c r="F55" s="57">
        <f t="shared" ref="F55:H55" si="23">F56</f>
        <v>946</v>
      </c>
      <c r="G55" s="57">
        <f t="shared" si="23"/>
        <v>709.4</v>
      </c>
      <c r="H55" s="57">
        <f t="shared" si="23"/>
        <v>946</v>
      </c>
      <c r="I55" s="57">
        <f>I56</f>
        <v>979.9</v>
      </c>
      <c r="J55" s="57">
        <f t="shared" ref="J55:K55" si="24">J56</f>
        <v>1021.4</v>
      </c>
      <c r="K55" s="57">
        <f t="shared" si="24"/>
        <v>1082</v>
      </c>
    </row>
    <row r="56" spans="1:11" ht="19.5" customHeight="1" x14ac:dyDescent="0.25">
      <c r="A56" s="26" t="s">
        <v>46</v>
      </c>
      <c r="B56" s="38" t="s">
        <v>47</v>
      </c>
      <c r="C56" s="72"/>
      <c r="D56" s="72"/>
      <c r="E56" s="57">
        <f t="shared" ref="E56:K56" si="25">E57+E58</f>
        <v>946</v>
      </c>
      <c r="F56" s="57">
        <f>F57+F58+F59</f>
        <v>946</v>
      </c>
      <c r="G56" s="57">
        <f>G57+G58+G59</f>
        <v>709.4</v>
      </c>
      <c r="H56" s="57">
        <f>H57+H58+H59</f>
        <v>946</v>
      </c>
      <c r="I56" s="57">
        <f t="shared" si="25"/>
        <v>979.9</v>
      </c>
      <c r="J56" s="57">
        <f t="shared" si="25"/>
        <v>1021.4</v>
      </c>
      <c r="K56" s="57">
        <f t="shared" si="25"/>
        <v>1082</v>
      </c>
    </row>
    <row r="57" spans="1:11" ht="39" hidden="1" customHeight="1" x14ac:dyDescent="0.25">
      <c r="A57" s="19" t="s">
        <v>76</v>
      </c>
      <c r="B57" s="8" t="s">
        <v>77</v>
      </c>
      <c r="C57" s="14" t="s">
        <v>73</v>
      </c>
      <c r="D57" s="13" t="s">
        <v>72</v>
      </c>
      <c r="E57" s="58"/>
      <c r="F57" s="58"/>
      <c r="G57" s="59"/>
      <c r="H57" s="58"/>
      <c r="I57" s="58"/>
      <c r="J57" s="58"/>
      <c r="K57" s="59"/>
    </row>
    <row r="58" spans="1:11" ht="50.25" customHeight="1" x14ac:dyDescent="0.25">
      <c r="A58" s="19" t="s">
        <v>107</v>
      </c>
      <c r="B58" s="9" t="s">
        <v>108</v>
      </c>
      <c r="C58" s="14" t="s">
        <v>73</v>
      </c>
      <c r="D58" s="13" t="s">
        <v>72</v>
      </c>
      <c r="E58" s="58">
        <v>946</v>
      </c>
      <c r="F58" s="58">
        <v>946</v>
      </c>
      <c r="G58" s="59">
        <v>709.4</v>
      </c>
      <c r="H58" s="58">
        <v>946</v>
      </c>
      <c r="I58" s="58">
        <v>979.9</v>
      </c>
      <c r="J58" s="58">
        <v>1021.4</v>
      </c>
      <c r="K58" s="59">
        <v>1082</v>
      </c>
    </row>
    <row r="59" spans="1:11" ht="21" hidden="1" customHeight="1" x14ac:dyDescent="0.25">
      <c r="A59" s="19" t="s">
        <v>81</v>
      </c>
      <c r="B59" s="9" t="s">
        <v>82</v>
      </c>
      <c r="C59" s="14" t="s">
        <v>73</v>
      </c>
      <c r="D59" s="13" t="s">
        <v>72</v>
      </c>
      <c r="E59" s="58"/>
      <c r="F59" s="58"/>
      <c r="G59" s="59"/>
      <c r="H59" s="59"/>
      <c r="I59" s="58"/>
      <c r="J59" s="58"/>
      <c r="K59" s="59"/>
    </row>
    <row r="60" spans="1:11" ht="41.45" hidden="1" customHeight="1" x14ac:dyDescent="0.25">
      <c r="A60" s="19"/>
      <c r="B60" s="8"/>
      <c r="C60" s="14" t="s">
        <v>73</v>
      </c>
      <c r="D60" s="13" t="s">
        <v>72</v>
      </c>
      <c r="E60" s="58"/>
      <c r="F60" s="58"/>
      <c r="G60" s="59"/>
      <c r="H60" s="59"/>
      <c r="I60" s="58"/>
      <c r="J60" s="58"/>
      <c r="K60" s="59"/>
    </row>
    <row r="61" spans="1:11" ht="50.25" customHeight="1" x14ac:dyDescent="0.25">
      <c r="A61" s="31" t="s">
        <v>45</v>
      </c>
      <c r="B61" s="37" t="s">
        <v>30</v>
      </c>
      <c r="C61" s="14" t="s">
        <v>73</v>
      </c>
      <c r="D61" s="13" t="s">
        <v>72</v>
      </c>
      <c r="E61" s="57">
        <f>SUM(E62:E65)</f>
        <v>3000</v>
      </c>
      <c r="F61" s="57">
        <f>SUM(F62:F65)</f>
        <v>4325</v>
      </c>
      <c r="G61" s="57">
        <f t="shared" ref="G61:K61" si="26">SUM(G62:G65)</f>
        <v>3662.5</v>
      </c>
      <c r="H61" s="57">
        <f t="shared" si="26"/>
        <v>4325</v>
      </c>
      <c r="I61" s="57">
        <f t="shared" si="26"/>
        <v>0</v>
      </c>
      <c r="J61" s="57">
        <f t="shared" si="26"/>
        <v>0</v>
      </c>
      <c r="K61" s="57">
        <f t="shared" si="26"/>
        <v>0</v>
      </c>
    </row>
    <row r="62" spans="1:11" ht="47.45" customHeight="1" x14ac:dyDescent="0.25">
      <c r="A62" s="30" t="s">
        <v>104</v>
      </c>
      <c r="B62" s="11" t="s">
        <v>105</v>
      </c>
      <c r="C62" s="43" t="s">
        <v>74</v>
      </c>
      <c r="D62" s="44" t="s">
        <v>152</v>
      </c>
      <c r="E62" s="70">
        <v>3000</v>
      </c>
      <c r="F62" s="75">
        <v>3000</v>
      </c>
      <c r="G62" s="70">
        <v>3000</v>
      </c>
      <c r="H62" s="75">
        <v>3000</v>
      </c>
      <c r="I62" s="70"/>
      <c r="J62" s="57"/>
      <c r="K62" s="57"/>
    </row>
    <row r="63" spans="1:11" ht="54.75" customHeight="1" x14ac:dyDescent="0.25">
      <c r="A63" s="30" t="s">
        <v>106</v>
      </c>
      <c r="B63" s="11" t="s">
        <v>141</v>
      </c>
      <c r="C63" s="43" t="s">
        <v>73</v>
      </c>
      <c r="D63" s="44" t="s">
        <v>72</v>
      </c>
      <c r="E63" s="70"/>
      <c r="F63" s="75"/>
      <c r="G63" s="70"/>
      <c r="H63" s="75"/>
      <c r="I63" s="70"/>
      <c r="J63" s="57"/>
      <c r="K63" s="57"/>
    </row>
    <row r="64" spans="1:11" ht="78.75" customHeight="1" x14ac:dyDescent="0.25">
      <c r="A64" s="30" t="s">
        <v>117</v>
      </c>
      <c r="B64" s="12" t="s">
        <v>119</v>
      </c>
      <c r="C64" s="14" t="s">
        <v>73</v>
      </c>
      <c r="D64" s="44" t="s">
        <v>72</v>
      </c>
      <c r="E64" s="70"/>
      <c r="F64" s="75"/>
      <c r="G64" s="70"/>
      <c r="H64" s="75"/>
      <c r="I64" s="70"/>
      <c r="J64" s="70"/>
      <c r="K64" s="70"/>
    </row>
    <row r="65" spans="1:11" ht="51" customHeight="1" x14ac:dyDescent="0.25">
      <c r="A65" s="30" t="s">
        <v>148</v>
      </c>
      <c r="B65" s="53" t="s">
        <v>149</v>
      </c>
      <c r="C65" s="14" t="s">
        <v>73</v>
      </c>
      <c r="D65" s="13" t="s">
        <v>72</v>
      </c>
      <c r="E65" s="70"/>
      <c r="F65" s="70">
        <v>1325</v>
      </c>
      <c r="G65" s="59">
        <v>662.5</v>
      </c>
      <c r="H65" s="70">
        <v>1325</v>
      </c>
      <c r="I65" s="70"/>
      <c r="J65" s="70"/>
      <c r="K65" s="60"/>
    </row>
    <row r="66" spans="1:11" ht="53.45" customHeight="1" x14ac:dyDescent="0.25">
      <c r="A66" s="30" t="s">
        <v>40</v>
      </c>
      <c r="B66" s="37" t="s">
        <v>31</v>
      </c>
      <c r="C66" s="14" t="s">
        <v>73</v>
      </c>
      <c r="D66" s="13" t="s">
        <v>72</v>
      </c>
      <c r="E66" s="57">
        <f>SUM(E67:E74)</f>
        <v>50730</v>
      </c>
      <c r="F66" s="57">
        <f>SUM(F67:F74)</f>
        <v>106480</v>
      </c>
      <c r="G66" s="57">
        <f t="shared" ref="G66:K66" si="27">SUM(G67:G74)</f>
        <v>68551</v>
      </c>
      <c r="H66" s="57">
        <f t="shared" si="27"/>
        <v>106480</v>
      </c>
      <c r="I66" s="57">
        <f t="shared" si="27"/>
        <v>839</v>
      </c>
      <c r="J66" s="57">
        <f t="shared" si="27"/>
        <v>0</v>
      </c>
      <c r="K66" s="57">
        <f t="shared" si="27"/>
        <v>0</v>
      </c>
    </row>
    <row r="67" spans="1:11" ht="63" hidden="1" customHeight="1" x14ac:dyDescent="0.25">
      <c r="A67" s="19" t="s">
        <v>41</v>
      </c>
      <c r="B67" s="12" t="s">
        <v>32</v>
      </c>
      <c r="C67" s="14" t="s">
        <v>74</v>
      </c>
      <c r="D67" s="13" t="s">
        <v>72</v>
      </c>
      <c r="E67" s="58"/>
      <c r="F67" s="76"/>
      <c r="G67" s="59"/>
      <c r="H67" s="76"/>
      <c r="I67" s="76"/>
      <c r="J67" s="76"/>
      <c r="K67" s="59"/>
    </row>
    <row r="68" spans="1:11" ht="31.5" hidden="1" customHeight="1" x14ac:dyDescent="0.25">
      <c r="A68" s="19" t="s">
        <v>42</v>
      </c>
      <c r="B68" s="12" t="s">
        <v>33</v>
      </c>
      <c r="C68" s="14" t="s">
        <v>74</v>
      </c>
      <c r="D68" s="13" t="s">
        <v>72</v>
      </c>
      <c r="E68" s="58"/>
      <c r="F68" s="58"/>
      <c r="G68" s="59"/>
      <c r="H68" s="58"/>
      <c r="I68" s="58"/>
      <c r="J68" s="58"/>
      <c r="K68" s="60"/>
    </row>
    <row r="69" spans="1:11" ht="75.75" customHeight="1" x14ac:dyDescent="0.25">
      <c r="A69" s="19" t="s">
        <v>118</v>
      </c>
      <c r="B69" s="45" t="s">
        <v>120</v>
      </c>
      <c r="C69" s="14" t="s">
        <v>73</v>
      </c>
      <c r="D69" s="13" t="s">
        <v>72</v>
      </c>
      <c r="E69" s="58">
        <v>50000</v>
      </c>
      <c r="F69" s="58">
        <v>61000</v>
      </c>
      <c r="G69" s="59">
        <f>50000+5260.7</f>
        <v>55260.7</v>
      </c>
      <c r="H69" s="58">
        <v>61000</v>
      </c>
      <c r="I69" s="58"/>
      <c r="J69" s="58"/>
      <c r="K69" s="60"/>
    </row>
    <row r="70" spans="1:11" ht="49.5" customHeight="1" x14ac:dyDescent="0.25">
      <c r="A70" s="19" t="s">
        <v>109</v>
      </c>
      <c r="B70" s="12" t="s">
        <v>110</v>
      </c>
      <c r="C70" s="14" t="s">
        <v>73</v>
      </c>
      <c r="D70" s="13" t="s">
        <v>72</v>
      </c>
      <c r="E70" s="58">
        <v>730</v>
      </c>
      <c r="F70" s="58">
        <v>35480</v>
      </c>
      <c r="G70" s="59">
        <v>11138.2</v>
      </c>
      <c r="H70" s="58">
        <v>35480</v>
      </c>
      <c r="I70" s="58">
        <v>839</v>
      </c>
      <c r="J70" s="58"/>
      <c r="K70" s="60"/>
    </row>
    <row r="71" spans="1:11" ht="1.1499999999999999" customHeight="1" x14ac:dyDescent="0.25">
      <c r="A71" s="19" t="s">
        <v>69</v>
      </c>
      <c r="B71" s="12" t="s">
        <v>70</v>
      </c>
      <c r="C71" s="14" t="s">
        <v>74</v>
      </c>
      <c r="D71" s="15" t="s">
        <v>80</v>
      </c>
      <c r="E71" s="58"/>
      <c r="F71" s="58"/>
      <c r="G71" s="59"/>
      <c r="H71" s="58"/>
      <c r="I71" s="58"/>
      <c r="J71" s="58"/>
      <c r="K71" s="60"/>
    </row>
    <row r="72" spans="1:11" ht="50.25" customHeight="1" x14ac:dyDescent="0.25">
      <c r="A72" s="19" t="s">
        <v>113</v>
      </c>
      <c r="B72" s="12" t="s">
        <v>114</v>
      </c>
      <c r="C72" s="14" t="s">
        <v>73</v>
      </c>
      <c r="D72" s="13" t="s">
        <v>72</v>
      </c>
      <c r="E72" s="58"/>
      <c r="F72" s="58"/>
      <c r="G72" s="59"/>
      <c r="H72" s="58"/>
      <c r="I72" s="58"/>
      <c r="J72" s="58"/>
      <c r="K72" s="77"/>
    </row>
    <row r="73" spans="1:11" ht="44.25" hidden="1" customHeight="1" x14ac:dyDescent="0.25">
      <c r="A73" s="19"/>
      <c r="C73" s="14" t="s">
        <v>74</v>
      </c>
      <c r="D73" s="15" t="s">
        <v>80</v>
      </c>
      <c r="E73" s="58"/>
      <c r="F73" s="58"/>
      <c r="G73" s="59"/>
      <c r="H73" s="58"/>
      <c r="I73" s="58"/>
      <c r="J73" s="58"/>
      <c r="K73" s="77"/>
    </row>
    <row r="74" spans="1:11" ht="52.9" customHeight="1" x14ac:dyDescent="0.25">
      <c r="A74" s="19" t="s">
        <v>115</v>
      </c>
      <c r="B74" s="42" t="s">
        <v>116</v>
      </c>
      <c r="C74" s="14" t="s">
        <v>73</v>
      </c>
      <c r="D74" s="13" t="s">
        <v>72</v>
      </c>
      <c r="E74" s="58"/>
      <c r="F74" s="58">
        <v>10000</v>
      </c>
      <c r="G74" s="59">
        <v>2152.1</v>
      </c>
      <c r="H74" s="58">
        <v>10000</v>
      </c>
      <c r="I74" s="58"/>
      <c r="J74" s="58"/>
      <c r="K74" s="60"/>
    </row>
    <row r="75" spans="1:11" s="52" customFormat="1" ht="51.75" customHeight="1" x14ac:dyDescent="0.25">
      <c r="A75" s="26" t="s">
        <v>150</v>
      </c>
      <c r="B75" s="89" t="s">
        <v>151</v>
      </c>
      <c r="C75" s="85" t="s">
        <v>73</v>
      </c>
      <c r="D75" s="82" t="s">
        <v>72</v>
      </c>
      <c r="E75" s="57"/>
      <c r="F75" s="63">
        <v>600</v>
      </c>
      <c r="G75" s="87">
        <v>480</v>
      </c>
      <c r="H75" s="63">
        <v>600</v>
      </c>
      <c r="I75" s="63"/>
      <c r="J75" s="63"/>
      <c r="K75" s="90"/>
    </row>
    <row r="76" spans="1:11" s="52" customFormat="1" ht="58.5" customHeight="1" x14ac:dyDescent="0.25">
      <c r="A76" s="26" t="s">
        <v>43</v>
      </c>
      <c r="B76" s="89" t="s">
        <v>35</v>
      </c>
      <c r="C76" s="85" t="s">
        <v>73</v>
      </c>
      <c r="D76" s="82" t="s">
        <v>72</v>
      </c>
      <c r="E76" s="57"/>
      <c r="F76" s="63">
        <v>-5.0999999999999996</v>
      </c>
      <c r="G76" s="87">
        <v>-5.0999999999999996</v>
      </c>
      <c r="H76" s="63">
        <v>-5.0999999999999996</v>
      </c>
      <c r="I76" s="63"/>
      <c r="J76" s="63"/>
      <c r="K76" s="91"/>
    </row>
    <row r="77" spans="1:11" ht="18.75" customHeight="1" x14ac:dyDescent="0.25">
      <c r="A77" s="103" t="s">
        <v>34</v>
      </c>
      <c r="B77" s="103"/>
      <c r="C77" s="56"/>
      <c r="D77" s="56"/>
      <c r="E77" s="57">
        <f t="shared" ref="E77:K77" si="28">E53+E8</f>
        <v>92621.5</v>
      </c>
      <c r="F77" s="57">
        <f t="shared" si="28"/>
        <v>157371.4</v>
      </c>
      <c r="G77" s="57">
        <f t="shared" si="28"/>
        <v>97870.199999999983</v>
      </c>
      <c r="H77" s="57">
        <f t="shared" si="28"/>
        <v>157371.4</v>
      </c>
      <c r="I77" s="57">
        <f t="shared" si="28"/>
        <v>42913.9</v>
      </c>
      <c r="J77" s="57">
        <f t="shared" si="28"/>
        <v>43661.599999999999</v>
      </c>
      <c r="K77" s="57">
        <f t="shared" si="28"/>
        <v>46037.1</v>
      </c>
    </row>
    <row r="78" spans="1:11" ht="24" customHeight="1" x14ac:dyDescent="0.25">
      <c r="A78" s="92" t="s">
        <v>140</v>
      </c>
      <c r="B78" s="93"/>
      <c r="C78" s="78"/>
      <c r="F78" s="96" t="s">
        <v>62</v>
      </c>
      <c r="G78" s="97"/>
    </row>
    <row r="79" spans="1:11" ht="19.5" customHeight="1" x14ac:dyDescent="0.25">
      <c r="A79" s="94" t="s">
        <v>60</v>
      </c>
      <c r="B79" s="95"/>
      <c r="C79" s="80"/>
      <c r="F79" s="98" t="s">
        <v>63</v>
      </c>
      <c r="G79" s="99"/>
    </row>
    <row r="80" spans="1:11" ht="18" customHeight="1" x14ac:dyDescent="0.25">
      <c r="A80" s="40" t="s">
        <v>61</v>
      </c>
    </row>
  </sheetData>
  <mergeCells count="12">
    <mergeCell ref="E5:K5"/>
    <mergeCell ref="H6:H7"/>
    <mergeCell ref="A2:K4"/>
    <mergeCell ref="A5:B5"/>
    <mergeCell ref="D5:D7"/>
    <mergeCell ref="E6:G6"/>
    <mergeCell ref="A78:B78"/>
    <mergeCell ref="A79:B79"/>
    <mergeCell ref="F78:G78"/>
    <mergeCell ref="F79:G79"/>
    <mergeCell ref="I6:K6"/>
    <mergeCell ref="A77:B77"/>
  </mergeCells>
  <pageMargins left="0.11811023622047245" right="0.11811023622047245" top="0.15748031496062992" bottom="0.15748031496062992" header="0.11811023622047245" footer="0.11811023622047245"/>
  <pageSetup paperSize="9" scale="71" orientation="landscape" r:id="rId1"/>
  <rowBreaks count="2" manualBreakCount="2">
    <brk id="20" max="10" man="1"/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2022-11-02T12:26:42Z</dcterms:modified>
</cp:coreProperties>
</file>