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8" windowWidth="15120" windowHeight="8016"/>
  </bookViews>
  <sheets>
    <sheet name="Лист1" sheetId="1" r:id="rId1"/>
  </sheets>
  <definedNames>
    <definedName name="_xlnm.Print_Area" localSheetId="0">Лист1!$A$1:$K$155</definedName>
  </definedNames>
  <calcPr calcId="125725"/>
  <fileRecoveryPr autoRecover="0"/>
</workbook>
</file>

<file path=xl/calcChain.xml><?xml version="1.0" encoding="utf-8"?>
<calcChain xmlns="http://schemas.openxmlformats.org/spreadsheetml/2006/main">
  <c r="K62" i="1"/>
  <c r="J62"/>
  <c r="I62"/>
  <c r="K29"/>
  <c r="K23"/>
  <c r="K121" l="1"/>
  <c r="H121"/>
  <c r="I121"/>
  <c r="J121"/>
  <c r="H95"/>
  <c r="I95"/>
  <c r="J95"/>
  <c r="K95"/>
  <c r="H66"/>
  <c r="I66"/>
  <c r="J66"/>
  <c r="K66"/>
  <c r="K40"/>
  <c r="I40"/>
  <c r="J40"/>
  <c r="I34"/>
  <c r="J34"/>
  <c r="K34"/>
  <c r="H33"/>
  <c r="I29"/>
  <c r="J29"/>
  <c r="H29"/>
  <c r="I23"/>
  <c r="J23"/>
  <c r="I10"/>
  <c r="J10"/>
  <c r="K10"/>
  <c r="H23"/>
  <c r="F8"/>
  <c r="G121"/>
  <c r="J9" l="1"/>
  <c r="K9"/>
  <c r="I9"/>
  <c r="G66"/>
  <c r="H34" l="1"/>
  <c r="H40"/>
  <c r="H46"/>
  <c r="J46"/>
  <c r="K46"/>
  <c r="F40"/>
  <c r="G40"/>
  <c r="G33" s="1"/>
  <c r="F23"/>
  <c r="G10"/>
  <c r="F10"/>
  <c r="F66"/>
  <c r="E66"/>
  <c r="E95"/>
  <c r="F95"/>
  <c r="F121"/>
  <c r="F59" s="1"/>
  <c r="F58" s="1"/>
  <c r="E121"/>
  <c r="E18"/>
  <c r="K18"/>
  <c r="E34" l="1"/>
  <c r="H10" l="1"/>
  <c r="G95"/>
  <c r="G34"/>
  <c r="F34"/>
  <c r="G23" l="1"/>
  <c r="H61"/>
  <c r="F61"/>
  <c r="G61"/>
  <c r="F51"/>
  <c r="F48" s="1"/>
  <c r="F29"/>
  <c r="G29"/>
  <c r="E29"/>
  <c r="E61"/>
  <c r="E60" s="1"/>
  <c r="E23"/>
  <c r="E59" l="1"/>
  <c r="E58" s="1"/>
  <c r="E51"/>
  <c r="E48" s="1"/>
  <c r="E46"/>
  <c r="E40"/>
  <c r="E10"/>
  <c r="E9" s="1"/>
  <c r="E33" l="1"/>
  <c r="H51"/>
  <c r="H48" s="1"/>
  <c r="H18"/>
  <c r="H9" s="1"/>
  <c r="H60"/>
  <c r="H59" s="1"/>
  <c r="H58" s="1"/>
  <c r="E8" l="1"/>
  <c r="E152" s="1"/>
  <c r="H8"/>
  <c r="K59"/>
  <c r="K58" s="1"/>
  <c r="I60"/>
  <c r="I59" s="1"/>
  <c r="I58" s="1"/>
  <c r="J59"/>
  <c r="J58" s="1"/>
  <c r="K51"/>
  <c r="K48" s="1"/>
  <c r="K33" s="1"/>
  <c r="J51"/>
  <c r="J48" s="1"/>
  <c r="J33" s="1"/>
  <c r="I51"/>
  <c r="I48" s="1"/>
  <c r="I33" s="1"/>
  <c r="J18"/>
  <c r="I18"/>
  <c r="I8" l="1"/>
  <c r="H152"/>
  <c r="J8"/>
  <c r="K8"/>
  <c r="I152" l="1"/>
  <c r="J152"/>
  <c r="K152"/>
  <c r="F60"/>
  <c r="G60"/>
  <c r="G59" s="1"/>
  <c r="G58" s="1"/>
  <c r="G18" l="1"/>
  <c r="G9" s="1"/>
  <c r="G8" s="1"/>
  <c r="G46"/>
  <c r="G51"/>
  <c r="G48" s="1"/>
  <c r="F18"/>
  <c r="F9" s="1"/>
  <c r="F46" l="1"/>
  <c r="F33" l="1"/>
  <c r="F152" s="1"/>
  <c r="G152" l="1"/>
</calcChain>
</file>

<file path=xl/sharedStrings.xml><?xml version="1.0" encoding="utf-8"?>
<sst xmlns="http://schemas.openxmlformats.org/spreadsheetml/2006/main" count="518" uniqueCount="301">
  <si>
    <t>1 00 00000 00 0000 000</t>
  </si>
  <si>
    <t>НАЛОГОВЫЕ ДОХОДЫ - всего</t>
  </si>
  <si>
    <t>1 01 02000 01 0000 110</t>
  </si>
  <si>
    <t>Налог на доходы физических лиц - всего</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</si>
  <si>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</si>
  <si>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</si>
  <si>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</si>
  <si>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</si>
  <si>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Налог на доходы физических лиц с доходов,  полученных физическими лицами, не являющимися налоговыми резидентами Российской Федерации</t>
  </si>
  <si>
    <t>1 03 02200 01 0000 110</t>
  </si>
  <si>
    <t>Акцизы на нефтепродукты</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</si>
  <si>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</si>
  <si>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</si>
  <si>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</si>
  <si>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t>
  </si>
  <si>
    <t>1 05 00000 00 0000 000</t>
  </si>
  <si>
    <t>НАЛОГИ НА СОВОКУПНЫЙ ДОХОД</t>
  </si>
  <si>
    <t>1 05 02010 02 0000 110</t>
  </si>
  <si>
    <t>Единый налог на вмененный доход для отдельных видов деятельности</t>
  </si>
  <si>
    <t>1 05 03010 01 0000 110</t>
  </si>
  <si>
    <t>Единый сельскохозяйственный налог, взимаемый с налогоплательщиков, выбравших в качестве объекта налогообложения доходы, уменьшенные на величину расходов</t>
  </si>
  <si>
    <t>1 08 03010 01 0000 110</t>
  </si>
  <si>
    <t xml:space="preserve">Госпошлина по делам, рассматриваемым в судах общей юрисдикции, мировыми судьями </t>
  </si>
  <si>
    <t>НЕНАЛОГОВЫЕ ДОХОДЫ - всего</t>
  </si>
  <si>
    <t>1 11 00000 00 0000 000</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</si>
  <si>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</si>
  <si>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</si>
  <si>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1 11 05013 13 0000 120</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</si>
  <si>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</si>
  <si>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</si>
  <si>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1 11 05035 05 0000 120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</si>
  <si>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</si>
  <si>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1 12 01000 01 0000 120</t>
  </si>
  <si>
    <t xml:space="preserve">Плата за негативное воздействие на окружающую среду    </t>
  </si>
  <si>
    <t>1 13 00000 00 0000 000</t>
  </si>
  <si>
    <t>Доходы от оказания платных услуг (работ) и компенсации затрат государства</t>
  </si>
  <si>
    <t>1 13 02995 05 0000 130</t>
  </si>
  <si>
    <t>Прочие доходы от компенсации затрат бюджетов муниципальных районов</t>
  </si>
  <si>
    <t>1 14 00000 00 0000 000</t>
  </si>
  <si>
    <t>Доходы от продажи материальных и нематериальных активов</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</si>
  <si>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</si>
  <si>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</si>
  <si>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</si>
  <si>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</si>
  <si>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1 14 06013 05 0000 430</t>
  </si>
  <si>
    <t>Доходы от продажи земельных участков, государственная собственность на которые не разграничена</t>
  </si>
  <si>
    <t xml:space="preserve">1 14 06013 13 0000 430 </t>
  </si>
  <si>
    <t>1 16 00000 00 0000 000</t>
  </si>
  <si>
    <t>Штрафы, санкции, возмещение ущерба</t>
  </si>
  <si>
    <t>2 00 00000 00 0000 000</t>
  </si>
  <si>
    <t xml:space="preserve">Безвозмездные поступления </t>
  </si>
  <si>
    <t>2 02 00000 00 0000 000</t>
  </si>
  <si>
    <t>БЕЗВОЗМЕЗДНЫЕ ПОСТУПЛЕНИЯ ОТ ДРУГИХ БЮДЖЕТОВ БЮДЖЕТНОЙ СИСТЕМЫ РОССИЙСКОЙ ФЕДЕРАЦИИ</t>
  </si>
  <si>
    <t xml:space="preserve">Дотации бюджетам бюджетной системы Российской Федерации </t>
  </si>
  <si>
    <t xml:space="preserve">Субсидии бюджетам бюджетной системы Российской Федерации </t>
  </si>
  <si>
    <t xml:space="preserve">Субвенции бюджетам бюджетной системы Российской Федерации </t>
  </si>
  <si>
    <t>Субвенции бюджетам муниципальных районов области  на финансовое обеспечение образовательной деятельности муниципальных общеобразовательных учреждений</t>
  </si>
  <si>
    <t>Субвенции бюджетам муниципальных районов области на осуществление органами местного самоуправления государственных полномочий по созданию и организации деятельности комиссий по делам несовершеннолетних и защите их прав</t>
  </si>
  <si>
    <t>Субвенция бюджетам муниципальных районов области на исполнение государственных полномочий по расчету и предоставлению дотаций поселениям</t>
  </si>
  <si>
    <t>Субвенции бюджетам муниципальных районов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 определению перечня должностных лиц, уполномоченных составлять протоколы об административных правонарушениях</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</si>
  <si>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 уплату страховых взносов по обязательному социальному страхованию в государственные внебюджетные фонды Российской Федерации, обеспечение деятельности штатных работников</t>
  </si>
  <si>
    <t>Субвенции бюджетам муниципальных районов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</si>
  <si>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</si>
  <si>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компенсацию родительской платы за присмотр и уход за детьми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</si>
  <si>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осуществление органами местного самоуправления отдельных государственных полномочий по государственному управлению охраной труда</t>
  </si>
  <si>
    <t>Субвенции бюджетам муниципальных районов области на  предоставление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t>
  </si>
  <si>
    <t xml:space="preserve">Субвенции бюджетам муниципальных районов области на  частичное финансирование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 </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</si>
  <si>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 реализующих образовательные программы начального общего, основного общего и среднего общего образования, и  частичному  финансированию расходов на присмотр и уход за детьми дошкольного возраста в муниципальных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</si>
  <si>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области на осуществление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</si>
  <si>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Субвенции бюджетам муниципальных районов области на организацию осуществления органами местного самоуправления отдельных государственных полномочий по предоставлению субсидии частным общеобразовательным организациям, осуществляющим образовательную деятельность по имеющим государственную аккредитацию основным общеобразовательным программам,  на возмещение затрат на обеспечение образовательной деятельности</t>
  </si>
  <si>
    <t xml:space="preserve">Субвенции бюджетам муниципальных районов области на финансовое обеспечение  образовательной деятельности муниципальных дошкольных образовательных организаций  </t>
  </si>
  <si>
    <t>Субвенции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обеспечение деятельности по сохранению, содержанию и ремонту пустующих жилых помещений, закрепленных за детьми-сиротами и детьми, оставшимися без попечения родителей</t>
  </si>
  <si>
    <t>Иные межбюджетные трансферты</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</si>
  <si>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</si>
  <si>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Прочие межбюджетные трансферты, передаваемые бюджетам муниципальных районов </t>
  </si>
  <si>
    <t> ВСЕГО БЮДЖЕТ</t>
  </si>
  <si>
    <t xml:space="preserve">Возврат остатков субсидий, субвенций и иных межбюджетных трансфертов, имеющих целевое назначение, прошлых лет из бюджетов муниципального района </t>
  </si>
  <si>
    <t xml:space="preserve">Субсидии бюджетам муниципальных районов на обеспечение повышения оплаты труда некоторых категорий работников муниципальных учреждений  </t>
  </si>
  <si>
    <t>Субвенция бюджетам муниципальных районов области на осуществление государственных полномочий по составлению списков кандидатов в присяжные заседатели федеральных судов общей юрисдикции в Российской Федерации</t>
  </si>
  <si>
    <t>Иные межбюджетные трансферты бюджетам муниципальных районов в целях поддержки районных печатных средств массовой информации</t>
  </si>
  <si>
    <t>1 05 02020 02 0000 110</t>
  </si>
  <si>
    <t>Единый налог на вмененный доход для отдельных видов деятельности( за налоговые периоды, истекшие до 1 января 2011 года)</t>
  </si>
  <si>
    <t>1 12 01010 01 0000 120</t>
  </si>
  <si>
    <t>Плата за выбросы загрязняющих веществ в атмосферный воздух стационарными объектами</t>
  </si>
  <si>
    <t>1 12 01020 01 0000 120</t>
  </si>
  <si>
    <t>Плата за выбросы загрязняющих веществ в атмосферный воздух передвижными объектами</t>
  </si>
  <si>
    <t>1 12 01070 01 0000 120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</si>
  <si>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</si>
  <si>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1 01 02040 01 0000 110</t>
  </si>
  <si>
    <t>Налог на доходы физических лиц с доходов,  полученных в виде выигрышей и призов в проводимых конкурсах, играх и других мероприятиях в целях рекламы товаров, работ и услуг,страховых выплат по договорам добровольного страхования жизни, заключенным на срок менее 5 лет, в части превышения сумм страховых взносов,увеличенных на сумму, рассчитанную исходя из действующей ставки рефинансирования процентных доходов по вкладам в банках</t>
  </si>
  <si>
    <t>Межбюджетные трансферты бюджету муниципального района за счет резервного фонда Правительства области</t>
  </si>
  <si>
    <t>1 05 03020 01 0000 110</t>
  </si>
  <si>
    <t>Единый сельскохозяйственный налог (за налоговые периода, истекшие до 1 января 2011года)</t>
  </si>
  <si>
    <t>1 12 01041 01 0000 120</t>
  </si>
  <si>
    <t>1 12 01042 01 0000 120</t>
  </si>
  <si>
    <t xml:space="preserve">Плата за размещение отходов производства </t>
  </si>
  <si>
    <t>Плата за размещение твердых коммунальных отходов</t>
  </si>
  <si>
    <t>Межбюджетные трансферты, передаваемые  бюджетам муниципальных районов области, стимулирующего (поощрительного ) характера</t>
  </si>
  <si>
    <t>Прочие безвозмездные поступления в бюджеты муниципальных районов</t>
  </si>
  <si>
    <t xml:space="preserve">Налог, взимаемый в связи с применением патентной системы налогообложения, зачисляемый в бюджеты муниципальных районов </t>
  </si>
  <si>
    <t xml:space="preserve">105 04020 02 0000 110 </t>
  </si>
  <si>
    <t>2 02 29999 05 0075 150</t>
  </si>
  <si>
    <t>2 02 30000 00 0000 150</t>
  </si>
  <si>
    <t>2 02 30024 05 0001 150</t>
  </si>
  <si>
    <t>2 02 30024 05 0003 150</t>
  </si>
  <si>
    <t>2 02 30024 05 0007 150</t>
  </si>
  <si>
    <t>2 02 30024 05 0008 150</t>
  </si>
  <si>
    <t>2 02 30024 05 0009 150</t>
  </si>
  <si>
    <t>2 02 30024 05 0011 150</t>
  </si>
  <si>
    <t>2 02 30024 05 0012 150</t>
  </si>
  <si>
    <t>2 02 30024 05 0014 150</t>
  </si>
  <si>
    <t>2 02 30024 05 0015 150</t>
  </si>
  <si>
    <t>2 02 30024 05 0027 150</t>
  </si>
  <si>
    <t>2 02 30024 05 0028 150</t>
  </si>
  <si>
    <t>2 02 30024 05 0029 150</t>
  </si>
  <si>
    <t>2 02 30024 05 0033 150</t>
  </si>
  <si>
    <t>2 02 30024 05 0034 150</t>
  </si>
  <si>
    <t>2 02 30024 05 0037 150</t>
  </si>
  <si>
    <t>2 02 30024 05 0038 150</t>
  </si>
  <si>
    <t>2 02 30024 05 0039 150</t>
  </si>
  <si>
    <t>2 02 35120 05 0000  150</t>
  </si>
  <si>
    <t>2 02 40000 00 0000 150</t>
  </si>
  <si>
    <t>2 02 40014 05 0000 150</t>
  </si>
  <si>
    <t>2 02 49999 05 0000 150</t>
  </si>
  <si>
    <t>2 02 49999 05 0006 150</t>
  </si>
  <si>
    <t>2 02 49999 05 0015 150</t>
  </si>
  <si>
    <t>2 02 49999 05 0017 150</t>
  </si>
  <si>
    <t>2 19 60010 05 0000 150</t>
  </si>
  <si>
    <t>2 02 29999 05 0078 150</t>
  </si>
  <si>
    <t>Субсидии бюджетам муниципальных районов области на сохранение достигнутых показателей повышения оплаты труда отдельных категорий работников бюджетной сферы</t>
  </si>
  <si>
    <t>2 02 29999 05 0077 150</t>
  </si>
  <si>
    <t>Субсидии бюджетам муниципальных районов на погашение просроченной кредиторской задолженности местных бюджетов, образовавшейся по состоянию на 1 января 2018 года</t>
  </si>
  <si>
    <t>2 02 10000 00 0000 150</t>
  </si>
  <si>
    <t>2 02 20000 00 0000 150</t>
  </si>
  <si>
    <t>Субсидии бюджетам муниципальных районов на обеспечение капитального ремонта и ремонта автомобильных дорог общего пользования местного значения за счет средств областного дорожного фонда</t>
  </si>
  <si>
    <t>Дотация бюджетам муниципальных районов на поддержку мер по обеспечению сбалансированности бюджетов</t>
  </si>
  <si>
    <t>2 02 15 002 05 0000 150</t>
  </si>
  <si>
    <t>2 02 15000 00 0000 150</t>
  </si>
  <si>
    <t>Дотации бюджетам муниципальных районов</t>
  </si>
  <si>
    <t>1 03 02231 01 0000 110</t>
  </si>
  <si>
    <t>1 03 02241 01 0000 110</t>
  </si>
  <si>
    <t>1 03 02251 01 0000 110</t>
  </si>
  <si>
    <t>1 03 02261 01 0000 110</t>
  </si>
  <si>
    <t>Код классификации доходов бюджетов</t>
  </si>
  <si>
    <t xml:space="preserve">Наименование </t>
  </si>
  <si>
    <t xml:space="preserve">Код </t>
  </si>
  <si>
    <t>Наименование главного администратора доходов бюджета</t>
  </si>
  <si>
    <t>Текущий финансовый год</t>
  </si>
  <si>
    <t>Оценка исполнения (текущий финансовый год)</t>
  </si>
  <si>
    <t>Прогноз доходов бюджета</t>
  </si>
  <si>
    <t>Объем доходов бюджета</t>
  </si>
  <si>
    <t xml:space="preserve">Исполнитель </t>
  </si>
  <si>
    <t>"    "                     20   г.</t>
  </si>
  <si>
    <t>код</t>
  </si>
  <si>
    <t>ДОХОДЫ, тыс.рублей</t>
  </si>
  <si>
    <r>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t>
    </r>
    <r>
      <rPr>
        <vertAlign val="superscript"/>
        <sz val="10"/>
        <color theme="1"/>
        <rFont val="Times New Roman"/>
        <family val="1"/>
        <charset val="204"/>
      </rPr>
      <t>1</t>
    </r>
    <r>
      <rPr>
        <sz val="10"/>
        <color theme="1"/>
        <rFont val="Times New Roman"/>
        <family val="1"/>
        <charset val="204"/>
      </rPr>
      <t xml:space="preserve"> и 228 Налогового кодекса Российской Федерации</t>
    </r>
  </si>
  <si>
    <t>1 17 00000 00 0000 000</t>
  </si>
  <si>
    <t>Прочие неналоговые доходы</t>
  </si>
  <si>
    <t>2 02 25097 05 0000 150</t>
  </si>
  <si>
    <t>2 02 25169 05 0000 150</t>
  </si>
  <si>
    <t>Субсидии бюджетам муниципальных районов на обновление материально-технической базы для формирования у обучающихся современных технологических и гуманитарных навыков</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</si>
  <si>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</si>
  <si>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</si>
  <si>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</si>
  <si>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муниципальных районов на поддержку отрасли культуры</t>
  </si>
  <si>
    <t>2 02 29999 05 0086 150</t>
  </si>
  <si>
    <t>2 02 29999 05 0087 150</t>
  </si>
  <si>
    <t>Субсидии бюджетам муниципальных районов области на проведение капитального и текущего ремонтов муниципальных образовательных организаций</t>
  </si>
  <si>
    <t>2 02 49999 05 0013 150</t>
  </si>
  <si>
    <t>Межбюджетные трансферты,передаваемые бюджетам муниципальных районов по решению вопросов местного значения</t>
  </si>
  <si>
    <t xml:space="preserve">ФНС </t>
  </si>
  <si>
    <t>Администрация Краснокутского муниципального района</t>
  </si>
  <si>
    <t>О48</t>
  </si>
  <si>
    <t>О63</t>
  </si>
  <si>
    <t>Федеральная служба по надзору в сфере природопользования</t>
  </si>
  <si>
    <t>О62</t>
  </si>
  <si>
    <t>2 02 15 001 05 0000 150</t>
  </si>
  <si>
    <t>Дотации бюджетам муниципальных районов на выравнивание бюджетной обеспеченности из бюджета субъекта Российской Федерации</t>
  </si>
  <si>
    <t>2 02 25210 05 0000 150</t>
  </si>
  <si>
    <t>Субсидии бюджетам муниципальных районов области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</si>
  <si>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Субвенции бюджетам муниципальных районов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животных без владельцев</t>
  </si>
  <si>
    <t>2 02 29999 05 0063 150</t>
  </si>
  <si>
    <t>2 02 30024 05 0043  150</t>
  </si>
  <si>
    <t>Субвенция бюджетам муниципальных районов области на осуществление органами местного самоуправления отдельных государственных полномочий по организации проведения мероприятий при осуществлении деятельности по обращению с животными без владельцев</t>
  </si>
  <si>
    <t>ДОХОДЫ ОТ ИСПОЛЬЗОВАНИЯ ИМУЩЕСТВА, НАХОДЯЩЕГОСЯ В ГОСУДАРСТВЕННОЙ И МУНИЦИПАЛЬНОЙ СОБСТВЕННОСТИ</t>
  </si>
  <si>
    <t xml:space="preserve">106 04000 02 0000 110 </t>
  </si>
  <si>
    <t>ТРАНСПОРТНЫЙ НАЛОГ</t>
  </si>
  <si>
    <t>транспортный налог с организаций</t>
  </si>
  <si>
    <t xml:space="preserve">106 04011 02 0000 110 </t>
  </si>
  <si>
    <t xml:space="preserve">106 04012 02 0000 110 </t>
  </si>
  <si>
    <t>транспортный налог с фиизических лиц</t>
  </si>
  <si>
    <t xml:space="preserve">Субсидии бюджетам муниципальных районов области навыравнивание возможностей местных бюджетов по обеспечению образовательной деятельности муниципальных общеобразовательных учреждений </t>
  </si>
  <si>
    <t>2 02 25304 05 0000 150</t>
  </si>
  <si>
    <t>Субсидии бюджетам муниципальных районов области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</si>
  <si>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муниципальных районов области на обеспечение капитального ремонта и ремонта автомобильных дорог общего пользования местного значения муниципальных районов области за счет средств областного дорожного фонда.</t>
  </si>
  <si>
    <t>202 29999 05 0099 150</t>
  </si>
  <si>
    <t>Субсидии бюджетам муниципальных районов области на обеспечение жильем молодых семей.</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</si>
  <si>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</si>
  <si>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202 35303 05 0000 150</t>
  </si>
  <si>
    <t>2 02 29999 05 0107 150</t>
  </si>
  <si>
    <t xml:space="preserve">Субсидии бюджетам муниципальных районов на создание в общеобразовательных организациях, расположенных в сельской местности и малых городах, условий для занятий физической культурой и спортом </t>
  </si>
  <si>
    <t>2 02 25576 05 0000 150</t>
  </si>
  <si>
    <t>Субсидии бюджетам муниципальных районов на обеспечение комплексного развития сельских территорий</t>
  </si>
  <si>
    <t>Субсидии бюджетам муниципальных районов области на обеспечение условий для созданияцентров образования цифрового и гуманитарного профилей</t>
  </si>
  <si>
    <t>2 02 29999 05 0108 150</t>
  </si>
  <si>
    <t>2 02 29999 05 0111 150</t>
  </si>
  <si>
    <t>Субсидии бюджетам муниципальных районов на обеспечение условий для функционирования центров образования естественно-научной и технологической направленностей в общеобразовательных организациях</t>
  </si>
  <si>
    <t xml:space="preserve">Субсидии бюджетам муниципальных районов области на обеспечение условий для функционирования центров цифровой образовательной среды в общеобразовательных организациях </t>
  </si>
  <si>
    <t>Комитет  финансов  Администрация Краснокутского муниципального района</t>
  </si>
  <si>
    <t>2 02 49999 05 0014 150</t>
  </si>
  <si>
    <t>Межбюджетные трансферты, передаваемые бюджетам муниципальных районов  бласти  на осуществление полномочий органов местного самоуправления в области энергосбережения и повышения энергетической эффективности</t>
  </si>
  <si>
    <t>2 02 49999 05 0047 150</t>
  </si>
  <si>
    <t>Межбюджетные трансферты, передаваемые бюджетам муниципальных районов, области, на оснащение и укрепление мутериально- технической базы образовательных организаций( за счет бюджета г. Москвы)</t>
  </si>
  <si>
    <t>2 02 19 999 05 0000 150</t>
  </si>
  <si>
    <t>2 02 35469 05 0000 150</t>
  </si>
  <si>
    <t>Субвенции бюджетам муниципальных районов на проведение Всероссийской переписи населения 2020 года</t>
  </si>
  <si>
    <t xml:space="preserve">2 02 49999 05 0054 150 </t>
  </si>
  <si>
    <t>Межбюджетные трансферты, передаваемые бюджетам муниципальных районолв области на достижениме надлежащего уровня оплаты труда в органах местного самоуправления.</t>
  </si>
  <si>
    <t>Межбюджетные трансферты,передаваемые бюджетам муниципальных районов области на осуществление мероприятий с целью оформления прав собственности на бесхозяйные объекты газораспределения</t>
  </si>
  <si>
    <t xml:space="preserve">2 07 05010 05 0000 150 </t>
  </si>
  <si>
    <t>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муниципальных районов</t>
  </si>
  <si>
    <t>Прочие дотации</t>
  </si>
  <si>
    <t>1 01 02080 01 0000 110</t>
  </si>
  <si>
    <t>Налог на доходы физических лиц части суммы налога, превышающей 650 000 рублей, относящейся к части налоговой базы, превышающей 5 000 000 рублей</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</si>
  <si>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</si>
  <si>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1 14 02052 05 0000 440</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</si>
  <si>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материальных запасов по указанному имуществу</t>
  </si>
  <si>
    <t xml:space="preserve">2 02 29999 05 0101 150 </t>
  </si>
  <si>
    <t>2 02 49999 05 0060 150</t>
  </si>
  <si>
    <t>2 07 05000 00 0000 150</t>
  </si>
  <si>
    <t>2 02 49999 05 0020 150</t>
  </si>
  <si>
    <t>Межбюджетные трансферты, передаваемые бюджетам муниципальных районов  области на осуществление мероприятий в области энергосбережения и повышения энергетической эффективности.</t>
  </si>
  <si>
    <t>2 02 49999 05 0067 150</t>
  </si>
  <si>
    <t xml:space="preserve">Межбюджетные трансферты, передаваемые бюджетам муниципальных районов  области на оснащение и укрепление материально-технической  базы  образовательных организаций </t>
  </si>
  <si>
    <t>2 02 49999 05 0070 150</t>
  </si>
  <si>
    <t>Межбюджетные трансферты, передаваемые бюджетам муниципальных районов области на проведение капитального и текущего ремонтов,техническое оснащение муниципальных учреждений культурно-досугового типа.</t>
  </si>
  <si>
    <t>Субвенции бюджетам муниципальных районов области на осуществление органами местного самоуправления государственных полномочий по организации предоставлению компенсации стоимости горячего питания родителям (законным представителям) обучающихся по образовательным программам начального общего образования на дому детей-инвалидов и детей, нуждающихся в длительном лечении, которые по состоянию здоровья временно или постоянно не могут посещать образовательные организации</t>
  </si>
  <si>
    <t>2 02 30024 05 0045 150</t>
  </si>
  <si>
    <t>на 2026г  (плановый период)</t>
  </si>
  <si>
    <t xml:space="preserve"> И.О. начальника финансового управления</t>
  </si>
  <si>
    <t>И.И.Волкова</t>
  </si>
  <si>
    <t>С.С.Ермилова</t>
  </si>
  <si>
    <t>1 01 02130 01 0000 110</t>
  </si>
  <si>
    <t>1 11 07015 05 0000 120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</si>
  <si>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муниципальными районами</t>
  </si>
  <si>
    <t>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t>
  </si>
  <si>
    <t xml:space="preserve"> 2 02 29999 05 0126 150</t>
  </si>
  <si>
    <t>2 02 25467 05 0000 150</t>
  </si>
  <si>
    <t xml:space="preserve"> 2 02 25172 05 0000 150</t>
  </si>
  <si>
    <t>2 02 20299 05 0000 150</t>
  </si>
  <si>
    <t>2 02 20302 05 0000 150</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</si>
  <si>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</si>
  <si>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районов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</si>
  <si>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Субсидии бюджетам муниципальных районов на оснащение (обновление материально-технической базы) оборудованием, средствами обучения и воспитания общеобразовательных организаций , в том числе осуществляющих образовательную деятельность по адаптированным основным общеобразовательным программам.</t>
  </si>
  <si>
    <t>Субсидии бюджетам муниципальных районов на обеспечение развития и укрепления материально- технической базы домов культуры в населенных пунктах с числом жителей до 50 тысяч человек</t>
  </si>
  <si>
    <t>Субсидии бюджетам муниципальных районов области на проведение капитального и текущего ремонта спортивных залов муниципальных образовательных организаций.</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</si>
  <si>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</si>
  <si>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</si>
  <si>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2 02 49 999 05 0026 150</t>
  </si>
  <si>
    <t>Межбюджетные трансферты, передаваемые бюджетам муниципальных районов области на содействие в уточнении сведений о границах населенных пунктов и территориальных зон в Едином государственном реестре недвижимости</t>
  </si>
  <si>
    <t>2 02 49999 05 0092 150</t>
  </si>
  <si>
    <t>2 02 49999 05 0100 150</t>
  </si>
  <si>
    <t>2 02 49999 05 0106 150</t>
  </si>
  <si>
    <t>Межбюджетные трансферты, передаваемые бюджетам муниципальных районов области на оказание содействия органам местного самоуправления в организации деятельности по военно-патриотическому воспитанию граждан</t>
  </si>
  <si>
    <t>Межбюджетные трансферты, передаваемые бюджетам муниципальных районов области на оснащение оборудованием,мебелью,инвентарем, средствами обучения и воспитания, а так же оснащение библиотечного фонда муниципальных образовательных организацийф.</t>
  </si>
  <si>
    <t xml:space="preserve">Межбюджетные трансферты, передаваемые бюджетам  муниципальных районов области на выполнение работ по разработке пректно-сметной документации в целях обеспечения комплексного развития сельских территорий (создание,реконструкция(модернизация),капитальный ремонт объектов социальной и культурной сферы, включая многофункциональные центры) </t>
  </si>
  <si>
    <t>Уточненный план по состоянию на          01.10.2024г</t>
  </si>
  <si>
    <t>Кассовые поступления по состоянию на          01.10.2024г</t>
  </si>
  <si>
    <t>на 2025г  (очередной финансовый год)</t>
  </si>
  <si>
    <t>на 2027г  (плановый период)</t>
  </si>
  <si>
    <t>Первоначальный план 2024г</t>
  </si>
  <si>
    <t>Финансовое управление  Администрация Краснокутского муниципального района</t>
  </si>
  <si>
    <t>Межбюджетные трансферты бюджетам поселений области на укрепление материально-технической базы и оснащение музеев боевой славы в муниципальных образовательных организациях</t>
  </si>
  <si>
    <t xml:space="preserve"> 202 49999 05 0110 150</t>
  </si>
  <si>
    <t>2 02 45050 05 0000 150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</si>
  <si>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муниципальных общеобразовательных организаций и профессиональных образовательных организаций</t>
  </si>
  <si>
    <t>2 02 49 999 05 0080 150</t>
  </si>
  <si>
    <t>Межбюджетные трансферты, передаваемые бюджетам муниципальных районов области  достижение показателей деятельности.</t>
  </si>
  <si>
    <t>2 02 49999 05 0111 150</t>
  </si>
  <si>
    <t>2 02 49999 05 0117 150</t>
  </si>
  <si>
    <t>2 02 49999 05 0119 150</t>
  </si>
  <si>
    <t>2 02 49999 05 0131 150</t>
  </si>
  <si>
    <t>Межбюджетные трансферты ,передаваемые бюджетам муниципальных районов области на обеспечение соответствия муниципальных учреждений дополнительного образования спортивной направленности требованиям федеральных стандартов, санитарных норм и правил, требованиям противопожарной  и антитеррористической безопасности</t>
  </si>
  <si>
    <t>Межбюджетные трансферты ,передаваемые бюджетам муниципальных районов области на обеспечение  дорожно - эксплуатационной техникой муниципальных районов и городских округов области</t>
  </si>
  <si>
    <t>Межбюджетные трансферты, передаваемые бюджетам муниципальных районов области на финансовое обеспечение расходов за присмотр и уход за детьми дошкольного возраста из многодетных семей в муниципальных образовательных организациях, реализующих образовательную программу дошкольного образования</t>
  </si>
  <si>
    <t>Межбюджетные трансферты, передаваемые бюджетам муниципальных районов  области на поощрительные выплаты водителям школьных автобусов муниципальных общеобразовательных организаций.</t>
  </si>
  <si>
    <t xml:space="preserve">Р Е Е С Т Р
источников доходов бюджета Краснокутского муниципального района 
на 2025 год и на плановый период 2026 и 2027 годов( ТЫС.РУБ)
</t>
  </si>
  <si>
    <t xml:space="preserve">202030024 05 0038 150 </t>
  </si>
  <si>
    <t>Cубвенции бюджетам муниципальных районов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 в части расходов на обеспечение деятельности по сохранению, содержанию и ремонту пустующих жилых помещений, закрепленных за детьми-сиротами и детьми, оставшимися без попечения родителей</t>
  </si>
  <si>
    <t>2 02 25171 05 0000 150</t>
  </si>
  <si>
    <t>Субсидии бюджетам муниципальных районов области на оснащение(обновление материально-технической базы)оборудованием,средствами обучения и воспитания образовательных организаций различных типов для реализации дополнительных общеразвивающихпрограмм, для создания информацирнных систем в образовательных организациях</t>
  </si>
  <si>
    <t>2 02 25511 05 0000 150</t>
  </si>
  <si>
    <t>Субсидии бюджетам муниципальных районов на проведение комплексных кадастровых работ</t>
  </si>
  <si>
    <t>2 02 25453 05 0000 150</t>
  </si>
  <si>
    <t>Субсидии бюджетам муниципальных районов на создание виртуальных концертных залов</t>
  </si>
  <si>
    <t>2 02 29999 05 0136 150</t>
  </si>
  <si>
    <t>Субсидии бюджетам муниципальных районов области на обеспечение условий для оснащения образовательных организаций, реализующих основные общеобразовательные программы, за исключением образовательных программ дошкольного образования, образовательные программы среднего профессионального образования и дополнительные образовательные программы, оборудованием для реализации образовательных процессов по разработке, производству и эксплуатации беспилотных авиационных систем</t>
  </si>
  <si>
    <t>2 18 60010 05 0000 150</t>
  </si>
  <si>
    <t>1 01 02140 01 0000 110</t>
  </si>
  <si>
    <t xml:space="preserve">Доходы бюджетов муниципальных районов от возвратов прочих  остатков субсидий, субвенций и иных межбюджетных трансфертов, имеющих целевое назначение, прошлых лет из бюджетов сельских поселений </t>
  </si>
  <si>
    <t>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t>
  </si>
</sst>
</file>

<file path=xl/styles.xml><?xml version="1.0" encoding="utf-8"?>
<styleSheet xmlns="http://schemas.openxmlformats.org/spreadsheetml/2006/main">
  <numFmts count="1">
    <numFmt numFmtId="164" formatCode="0.0"/>
  </numFmts>
  <fonts count="35">
    <font>
      <sz val="11"/>
      <color theme="1"/>
      <name val="Calibri"/>
      <family val="2"/>
      <charset val="204"/>
      <scheme val="minor"/>
    </font>
    <font>
      <b/>
      <sz val="11"/>
      <color theme="1"/>
      <name val="Calibri"/>
      <family val="2"/>
      <charset val="204"/>
      <scheme val="minor"/>
    </font>
    <font>
      <b/>
      <sz val="12"/>
      <color theme="1"/>
      <name val="Times New Roman"/>
      <family val="1"/>
      <charset val="204"/>
    </font>
    <font>
      <b/>
      <sz val="14"/>
      <color rgb="FF000000"/>
      <name val="Calibri"/>
      <family val="2"/>
      <charset val="204"/>
      <scheme val="minor"/>
    </font>
    <font>
      <b/>
      <sz val="11"/>
      <color rgb="FF000000"/>
      <name val="Calibri"/>
      <family val="2"/>
      <charset val="204"/>
      <scheme val="minor"/>
    </font>
    <font>
      <sz val="11"/>
      <color rgb="FF000000"/>
      <name val="Calibri"/>
      <family val="2"/>
      <charset val="204"/>
      <scheme val="minor"/>
    </font>
    <font>
      <b/>
      <sz val="10"/>
      <color theme="1"/>
      <name val="Calibri"/>
      <family val="2"/>
      <charset val="204"/>
      <scheme val="minor"/>
    </font>
    <font>
      <sz val="14"/>
      <color theme="1"/>
      <name val="Times New Roman"/>
      <family val="1"/>
      <charset val="204"/>
    </font>
    <font>
      <b/>
      <sz val="12"/>
      <color rgb="FF000000"/>
      <name val="Calibri"/>
      <family val="2"/>
      <charset val="204"/>
      <scheme val="minor"/>
    </font>
    <font>
      <sz val="11"/>
      <name val="Calibri"/>
      <family val="2"/>
      <charset val="204"/>
      <scheme val="minor"/>
    </font>
    <font>
      <b/>
      <sz val="12"/>
      <color rgb="FF000000"/>
      <name val="Times New Roman"/>
      <family val="1"/>
      <charset val="204"/>
    </font>
    <font>
      <b/>
      <sz val="11"/>
      <color rgb="FF000000"/>
      <name val="Times New Roman"/>
      <family val="1"/>
      <charset val="204"/>
    </font>
    <font>
      <b/>
      <sz val="10"/>
      <color rgb="FF000000"/>
      <name val="Times New Roman"/>
      <family val="1"/>
      <charset val="204"/>
    </font>
    <font>
      <sz val="10"/>
      <color theme="1"/>
      <name val="Calibri"/>
      <family val="2"/>
      <charset val="204"/>
      <scheme val="minor"/>
    </font>
    <font>
      <b/>
      <sz val="10"/>
      <color rgb="FF000000"/>
      <name val="Calibri"/>
      <family val="2"/>
      <charset val="204"/>
      <scheme val="minor"/>
    </font>
    <font>
      <sz val="11"/>
      <color theme="1"/>
      <name val="Times New Roman"/>
      <family val="1"/>
      <charset val="204"/>
    </font>
    <font>
      <sz val="10"/>
      <color theme="1"/>
      <name val="Times New Roman"/>
      <family val="1"/>
      <charset val="204"/>
    </font>
    <font>
      <b/>
      <sz val="9"/>
      <color theme="1"/>
      <name val="Times New Roman"/>
      <family val="1"/>
      <charset val="204"/>
    </font>
    <font>
      <sz val="12"/>
      <color theme="1"/>
      <name val="Calibri"/>
      <family val="2"/>
      <charset val="204"/>
      <scheme val="minor"/>
    </font>
    <font>
      <b/>
      <sz val="11"/>
      <color theme="1"/>
      <name val="Times New Roman"/>
      <family val="1"/>
      <charset val="204"/>
    </font>
    <font>
      <b/>
      <sz val="10"/>
      <color theme="1"/>
      <name val="Times New Roman"/>
      <family val="1"/>
      <charset val="204"/>
    </font>
    <font>
      <sz val="10"/>
      <color rgb="FF000000"/>
      <name val="Times New Roman"/>
      <family val="1"/>
      <charset val="204"/>
    </font>
    <font>
      <vertAlign val="superscript"/>
      <sz val="10"/>
      <color theme="1"/>
      <name val="Times New Roman"/>
      <family val="1"/>
      <charset val="204"/>
    </font>
    <font>
      <sz val="10"/>
      <name val="Times New Roman"/>
      <family val="1"/>
      <charset val="204"/>
    </font>
    <font>
      <sz val="11"/>
      <color rgb="FF000000"/>
      <name val="Times New Roman"/>
      <family val="1"/>
      <charset val="204"/>
    </font>
    <font>
      <sz val="8"/>
      <color theme="1"/>
      <name val="Times New Roman"/>
      <family val="1"/>
      <charset val="204"/>
    </font>
    <font>
      <sz val="9"/>
      <color theme="1"/>
      <name val="Times New Roman"/>
      <family val="1"/>
      <charset val="204"/>
    </font>
    <font>
      <sz val="9"/>
      <color rgb="FF5B5E5F"/>
      <name val="Times New Roman"/>
      <family val="1"/>
      <charset val="204"/>
    </font>
    <font>
      <b/>
      <sz val="12"/>
      <color theme="1"/>
      <name val="Calibri"/>
      <family val="2"/>
      <charset val="204"/>
      <scheme val="minor"/>
    </font>
    <font>
      <sz val="10"/>
      <color rgb="FF000000"/>
      <name val="Calibri"/>
      <family val="2"/>
      <charset val="204"/>
      <scheme val="minor"/>
    </font>
    <font>
      <sz val="10"/>
      <name val="Arial"/>
      <family val="2"/>
      <charset val="204"/>
    </font>
    <font>
      <sz val="11"/>
      <color indexed="8"/>
      <name val="Times New Roman"/>
      <family val="1"/>
      <charset val="204"/>
    </font>
    <font>
      <b/>
      <sz val="12"/>
      <name val="Times New Roman"/>
      <family val="1"/>
      <charset val="204"/>
    </font>
    <font>
      <b/>
      <sz val="10"/>
      <name val="Times New Roman"/>
      <family val="1"/>
      <charset val="204"/>
    </font>
    <font>
      <b/>
      <sz val="11"/>
      <name val="Calibri"/>
      <family val="2"/>
      <charset val="204"/>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s>
  <cellStyleXfs count="2">
    <xf numFmtId="0" fontId="0" fillId="0" borderId="0"/>
    <xf numFmtId="0" fontId="30" fillId="0" borderId="0"/>
  </cellStyleXfs>
  <cellXfs count="153">
    <xf numFmtId="0" fontId="0" fillId="0" borderId="0" xfId="0"/>
    <xf numFmtId="164" fontId="4" fillId="0" borderId="1" xfId="0" applyNumberFormat="1" applyFont="1" applyFill="1" applyBorder="1" applyAlignment="1">
      <alignment horizontal="center" vertical="center"/>
    </xf>
    <xf numFmtId="164" fontId="0" fillId="0" borderId="1" xfId="0" applyNumberFormat="1" applyFill="1" applyBorder="1" applyAlignment="1">
      <alignment horizontal="center" vertical="center"/>
    </xf>
    <xf numFmtId="0" fontId="32" fillId="0" borderId="0" xfId="0" applyFont="1" applyFill="1" applyAlignment="1">
      <alignment horizontal="center" vertical="center" wrapText="1"/>
    </xf>
    <xf numFmtId="0" fontId="33" fillId="0" borderId="1" xfId="0" applyFont="1" applyFill="1" applyBorder="1" applyAlignment="1">
      <alignment horizontal="center" vertical="center" wrapText="1"/>
    </xf>
    <xf numFmtId="0" fontId="9" fillId="0" borderId="0" xfId="0" applyFont="1" applyFill="1" applyAlignment="1">
      <alignment horizontal="center" vertical="center"/>
    </xf>
    <xf numFmtId="164" fontId="0" fillId="0" borderId="1" xfId="0" applyNumberFormat="1" applyFill="1" applyBorder="1"/>
    <xf numFmtId="164" fontId="5" fillId="0" borderId="1" xfId="0" applyNumberFormat="1" applyFont="1" applyFill="1" applyBorder="1" applyAlignment="1">
      <alignment horizontal="center" vertical="center"/>
    </xf>
    <xf numFmtId="0" fontId="2" fillId="0" borderId="0" xfId="0" applyFont="1" applyFill="1" applyAlignment="1">
      <alignment horizontal="right" vertical="top" wrapText="1"/>
    </xf>
    <xf numFmtId="0" fontId="16" fillId="0" borderId="0" xfId="0" applyFont="1" applyFill="1" applyAlignment="1">
      <alignment horizontal="center" vertical="top" wrapText="1"/>
    </xf>
    <xf numFmtId="0" fontId="0" fillId="0" borderId="0" xfId="0" applyFill="1"/>
    <xf numFmtId="0" fontId="21" fillId="0" borderId="10" xfId="0" applyFont="1" applyFill="1" applyBorder="1" applyAlignment="1">
      <alignment horizontal="center" vertical="top" wrapText="1"/>
    </xf>
    <xf numFmtId="0" fontId="21" fillId="0" borderId="1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4" fillId="0" borderId="1" xfId="0" applyFont="1" applyFill="1" applyBorder="1" applyAlignment="1">
      <alignment horizontal="center" vertical="top"/>
    </xf>
    <xf numFmtId="0" fontId="21" fillId="0" borderId="1" xfId="0" applyFont="1" applyFill="1" applyBorder="1" applyAlignment="1">
      <alignment horizontal="center"/>
    </xf>
    <xf numFmtId="0" fontId="0" fillId="0" borderId="1" xfId="0" applyFill="1" applyBorder="1" applyAlignment="1">
      <alignment vertical="top"/>
    </xf>
    <xf numFmtId="0" fontId="4" fillId="0" borderId="1" xfId="0" applyFont="1" applyFill="1" applyBorder="1" applyAlignment="1">
      <alignment horizontal="justify" vertical="top"/>
    </xf>
    <xf numFmtId="0" fontId="0" fillId="0" borderId="1" xfId="0" applyFill="1" applyBorder="1" applyAlignment="1">
      <alignment horizontal="center" vertical="top"/>
    </xf>
    <xf numFmtId="0" fontId="16" fillId="0" borderId="1" xfId="0" applyFont="1" applyFill="1" applyBorder="1" applyAlignment="1">
      <alignment horizontal="justify" vertical="top"/>
    </xf>
    <xf numFmtId="0" fontId="16" fillId="0" borderId="1" xfId="0" applyFont="1" applyFill="1" applyBorder="1" applyAlignment="1">
      <alignment horizontal="center" vertical="center"/>
    </xf>
    <xf numFmtId="0" fontId="15" fillId="0" borderId="1" xfId="0" applyFont="1" applyFill="1" applyBorder="1" applyAlignment="1">
      <alignment horizontal="center" vertical="center"/>
    </xf>
    <xf numFmtId="164" fontId="5" fillId="0" borderId="1" xfId="0" applyNumberFormat="1" applyFont="1" applyFill="1" applyBorder="1" applyAlignment="1">
      <alignment horizontal="center" vertical="center" wrapText="1"/>
    </xf>
    <xf numFmtId="4" fontId="23" fillId="0" borderId="1" xfId="0" applyNumberFormat="1" applyFont="1" applyFill="1" applyBorder="1" applyAlignment="1">
      <alignment vertical="center" wrapText="1"/>
    </xf>
    <xf numFmtId="0" fontId="1" fillId="0" borderId="1" xfId="0" applyFont="1" applyFill="1" applyBorder="1" applyAlignment="1">
      <alignment horizontal="center" vertical="top"/>
    </xf>
    <xf numFmtId="0" fontId="1" fillId="0" borderId="1" xfId="0" applyFont="1" applyFill="1" applyBorder="1" applyAlignment="1">
      <alignment horizontal="justify" vertical="top"/>
    </xf>
    <xf numFmtId="0" fontId="16" fillId="0" borderId="1" xfId="0" applyFont="1" applyFill="1" applyBorder="1" applyAlignment="1">
      <alignment horizontal="center" vertical="top"/>
    </xf>
    <xf numFmtId="0" fontId="16" fillId="0" borderId="1" xfId="0" applyFont="1" applyFill="1" applyBorder="1" applyAlignment="1">
      <alignment horizontal="justify"/>
    </xf>
    <xf numFmtId="0" fontId="20" fillId="0" borderId="1" xfId="0" applyFont="1" applyFill="1" applyBorder="1" applyAlignment="1">
      <alignment horizontal="justify" vertical="top"/>
    </xf>
    <xf numFmtId="0" fontId="19" fillId="0" borderId="1" xfId="0" applyFont="1" applyFill="1" applyBorder="1" applyAlignment="1">
      <alignment horizontal="center" vertical="center"/>
    </xf>
    <xf numFmtId="164" fontId="4"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14" fillId="0" borderId="1" xfId="0" applyFont="1" applyFill="1" applyBorder="1" applyAlignment="1">
      <alignment horizontal="justify"/>
    </xf>
    <xf numFmtId="0" fontId="21" fillId="0" borderId="1" xfId="0" applyFont="1" applyFill="1" applyBorder="1" applyAlignment="1">
      <alignment horizontal="center" vertical="center"/>
    </xf>
    <xf numFmtId="0" fontId="6" fillId="0" borderId="1" xfId="0" applyFont="1" applyFill="1" applyBorder="1" applyAlignment="1">
      <alignment horizontal="justify" vertical="top"/>
    </xf>
    <xf numFmtId="0" fontId="26" fillId="0" borderId="1" xfId="0" applyFont="1" applyFill="1" applyBorder="1" applyAlignment="1">
      <alignment horizontal="justify" vertical="top"/>
    </xf>
    <xf numFmtId="4" fontId="23" fillId="0" borderId="1" xfId="0" applyNumberFormat="1" applyFont="1" applyFill="1" applyBorder="1" applyAlignment="1">
      <alignment vertical="top" wrapText="1"/>
    </xf>
    <xf numFmtId="0" fontId="12" fillId="0" borderId="1" xfId="0" applyFont="1" applyFill="1" applyBorder="1" applyAlignment="1">
      <alignment horizontal="justify"/>
    </xf>
    <xf numFmtId="0" fontId="5" fillId="0" borderId="1" xfId="0" applyFont="1" applyFill="1" applyBorder="1" applyAlignment="1">
      <alignment horizontal="center" vertical="top"/>
    </xf>
    <xf numFmtId="0" fontId="21" fillId="0" borderId="1" xfId="0" applyFont="1" applyFill="1" applyBorder="1" applyAlignment="1">
      <alignment horizontal="justify" vertical="top"/>
    </xf>
    <xf numFmtId="2" fontId="27" fillId="0" borderId="0" xfId="0" applyNumberFormat="1" applyFont="1" applyFill="1" applyAlignment="1">
      <alignment horizontal="left" vertical="top" wrapText="1"/>
    </xf>
    <xf numFmtId="0" fontId="21" fillId="0" borderId="1" xfId="0" applyFont="1" applyFill="1" applyBorder="1" applyAlignment="1">
      <alignment horizontal="justify"/>
    </xf>
    <xf numFmtId="0" fontId="5" fillId="0" borderId="1" xfId="0" applyFont="1" applyFill="1" applyBorder="1" applyAlignment="1">
      <alignment horizontal="justify"/>
    </xf>
    <xf numFmtId="164" fontId="0" fillId="0" borderId="1" xfId="0" applyNumberFormat="1" applyFont="1" applyFill="1" applyBorder="1" applyAlignment="1">
      <alignment horizontal="center"/>
    </xf>
    <xf numFmtId="0" fontId="29" fillId="0" borderId="1" xfId="0" applyFont="1" applyFill="1" applyBorder="1" applyAlignment="1">
      <alignment horizontal="justify"/>
    </xf>
    <xf numFmtId="0" fontId="23" fillId="0" borderId="1" xfId="0" applyFont="1" applyFill="1" applyBorder="1" applyAlignment="1">
      <alignment horizontal="justify" vertical="top"/>
    </xf>
    <xf numFmtId="0" fontId="4" fillId="0" borderId="5" xfId="0" applyFont="1" applyFill="1" applyBorder="1" applyAlignment="1">
      <alignment horizontal="center" vertical="top"/>
    </xf>
    <xf numFmtId="0" fontId="4" fillId="0" borderId="5" xfId="0" applyFont="1" applyFill="1" applyBorder="1" applyAlignment="1">
      <alignment horizontal="justify" vertical="top"/>
    </xf>
    <xf numFmtId="0" fontId="11" fillId="0" borderId="1" xfId="0" applyFont="1" applyFill="1" applyBorder="1" applyAlignment="1">
      <alignment horizontal="center" vertical="top" wrapText="1"/>
    </xf>
    <xf numFmtId="0" fontId="24" fillId="0" borderId="1" xfId="0" applyFont="1" applyFill="1" applyBorder="1"/>
    <xf numFmtId="0" fontId="21" fillId="0" borderId="1" xfId="0" applyFont="1" applyFill="1" applyBorder="1" applyAlignment="1">
      <alignment horizontal="center" vertical="top"/>
    </xf>
    <xf numFmtId="164" fontId="1" fillId="0" borderId="1" xfId="0" applyNumberFormat="1" applyFont="1" applyFill="1" applyBorder="1" applyAlignment="1">
      <alignment horizontal="center"/>
    </xf>
    <xf numFmtId="0" fontId="0" fillId="0" borderId="1" xfId="0" applyFill="1" applyBorder="1"/>
    <xf numFmtId="0" fontId="8" fillId="0" borderId="1" xfId="0" applyFont="1" applyFill="1" applyBorder="1" applyAlignment="1">
      <alignment horizontal="justify" vertical="top"/>
    </xf>
    <xf numFmtId="0" fontId="14" fillId="0" borderId="1" xfId="0" applyFont="1" applyFill="1" applyBorder="1" applyAlignment="1">
      <alignment horizontal="justify" vertical="top"/>
    </xf>
    <xf numFmtId="0" fontId="25" fillId="0" borderId="1" xfId="0" applyFont="1" applyFill="1" applyBorder="1" applyAlignment="1">
      <alignment horizontal="left" vertical="top" wrapText="1"/>
    </xf>
    <xf numFmtId="0" fontId="16" fillId="0" borderId="1" xfId="0" applyFont="1" applyFill="1" applyBorder="1" applyAlignment="1">
      <alignment horizontal="justify" vertical="top" wrapText="1"/>
    </xf>
    <xf numFmtId="0" fontId="16" fillId="0" borderId="1" xfId="0" applyNumberFormat="1" applyFont="1" applyFill="1" applyBorder="1" applyAlignment="1">
      <alignment horizontal="justify" vertical="top" wrapText="1"/>
    </xf>
    <xf numFmtId="0" fontId="15" fillId="0" borderId="1" xfId="0" applyFont="1" applyFill="1" applyBorder="1" applyAlignment="1">
      <alignment horizontal="center" vertical="top"/>
    </xf>
    <xf numFmtId="0" fontId="16" fillId="0" borderId="6" xfId="0" applyNumberFormat="1" applyFont="1" applyFill="1" applyBorder="1" applyAlignment="1">
      <alignment horizontal="justify" vertical="top" wrapText="1"/>
    </xf>
    <xf numFmtId="0" fontId="16" fillId="0" borderId="1" xfId="0" applyFont="1" applyFill="1" applyBorder="1" applyAlignment="1">
      <alignment horizontal="left" vertical="top" wrapText="1"/>
    </xf>
    <xf numFmtId="3" fontId="0" fillId="0" borderId="1" xfId="0" applyNumberFormat="1" applyFont="1" applyFill="1" applyBorder="1" applyAlignment="1">
      <alignment vertical="top" wrapText="1"/>
    </xf>
    <xf numFmtId="0" fontId="0" fillId="0" borderId="6" xfId="0" applyFill="1" applyBorder="1" applyAlignment="1">
      <alignment horizontal="right" vertical="center"/>
    </xf>
    <xf numFmtId="0" fontId="16" fillId="0" borderId="6" xfId="0" applyFont="1" applyFill="1" applyBorder="1" applyAlignment="1">
      <alignment horizontal="justify" vertical="top" wrapText="1"/>
    </xf>
    <xf numFmtId="0" fontId="0" fillId="0" borderId="5" xfId="0" applyFill="1" applyBorder="1" applyAlignment="1">
      <alignment horizontal="center" vertical="top"/>
    </xf>
    <xf numFmtId="0" fontId="16" fillId="0" borderId="5" xfId="0" applyFont="1" applyFill="1" applyBorder="1" applyAlignment="1">
      <alignment horizontal="justify" vertical="top"/>
    </xf>
    <xf numFmtId="0" fontId="16" fillId="0" borderId="5" xfId="0" applyFont="1" applyFill="1" applyBorder="1" applyAlignment="1">
      <alignment horizontal="center" vertical="center"/>
    </xf>
    <xf numFmtId="0" fontId="16" fillId="0" borderId="0" xfId="0" applyFont="1" applyFill="1" applyAlignment="1">
      <alignment horizontal="justify" vertical="top" wrapText="1"/>
    </xf>
    <xf numFmtId="0" fontId="21" fillId="0" borderId="1" xfId="0" applyFont="1" applyFill="1" applyBorder="1" applyAlignment="1">
      <alignment horizontal="justify" wrapText="1"/>
    </xf>
    <xf numFmtId="0" fontId="21" fillId="0" borderId="1" xfId="0" applyFont="1" applyFill="1" applyBorder="1" applyAlignment="1">
      <alignment horizontal="justify" vertical="top" wrapText="1"/>
    </xf>
    <xf numFmtId="49" fontId="31" fillId="0" borderId="1" xfId="1" applyNumberFormat="1" applyFont="1" applyFill="1" applyBorder="1" applyAlignment="1">
      <alignment vertical="center" wrapText="1"/>
    </xf>
    <xf numFmtId="0" fontId="16" fillId="0" borderId="0" xfId="0" applyFont="1" applyFill="1" applyAlignment="1">
      <alignment vertical="top" wrapText="1"/>
    </xf>
    <xf numFmtId="0" fontId="23" fillId="0" borderId="12" xfId="0" applyNumberFormat="1" applyFont="1" applyFill="1" applyBorder="1" applyAlignment="1" applyProtection="1">
      <alignment horizontal="left" vertical="top" wrapText="1"/>
      <protection hidden="1"/>
    </xf>
    <xf numFmtId="0" fontId="21" fillId="0" borderId="1" xfId="0" applyFont="1" applyFill="1" applyBorder="1" applyAlignment="1">
      <alignment vertical="top" wrapText="1"/>
    </xf>
    <xf numFmtId="0" fontId="16" fillId="0" borderId="1" xfId="0" applyFont="1" applyFill="1" applyBorder="1" applyAlignment="1">
      <alignment vertical="top" wrapText="1"/>
    </xf>
    <xf numFmtId="164" fontId="0" fillId="0" borderId="1" xfId="0" applyNumberFormat="1" applyFill="1" applyBorder="1" applyAlignment="1">
      <alignment vertical="center"/>
    </xf>
    <xf numFmtId="0" fontId="24" fillId="0" borderId="1" xfId="0" applyFont="1" applyFill="1" applyBorder="1" applyAlignment="1">
      <alignment horizontal="center" vertical="top"/>
    </xf>
    <xf numFmtId="0" fontId="21" fillId="0" borderId="1" xfId="0" applyFont="1" applyFill="1" applyBorder="1" applyAlignment="1">
      <alignment horizontal="center" vertical="top" wrapText="1"/>
    </xf>
    <xf numFmtId="0" fontId="23" fillId="0" borderId="1" xfId="0" applyFont="1" applyFill="1" applyBorder="1" applyAlignment="1">
      <alignment vertical="top" wrapText="1"/>
    </xf>
    <xf numFmtId="0" fontId="11" fillId="0" borderId="1" xfId="0" applyFont="1" applyFill="1" applyBorder="1" applyAlignment="1">
      <alignment horizontal="center" vertical="top"/>
    </xf>
    <xf numFmtId="0" fontId="12" fillId="0" borderId="1" xfId="0" applyFont="1" applyFill="1" applyBorder="1" applyAlignment="1">
      <alignment vertical="top" wrapText="1"/>
    </xf>
    <xf numFmtId="164" fontId="1" fillId="0" borderId="1" xfId="0" applyNumberFormat="1" applyFont="1" applyFill="1" applyBorder="1" applyAlignment="1">
      <alignment vertical="center"/>
    </xf>
    <xf numFmtId="0" fontId="16" fillId="0" borderId="0" xfId="0" applyFont="1" applyFill="1" applyBorder="1" applyAlignment="1">
      <alignment horizontal="center" vertical="center" wrapText="1"/>
    </xf>
    <xf numFmtId="0" fontId="0" fillId="0" borderId="0" xfId="0" applyFill="1" applyAlignment="1">
      <alignment vertical="top"/>
    </xf>
    <xf numFmtId="0" fontId="16" fillId="0" borderId="0" xfId="0" applyFont="1" applyFill="1" applyAlignment="1">
      <alignment horizontal="center"/>
    </xf>
    <xf numFmtId="0" fontId="7" fillId="0" borderId="0" xfId="0" applyFont="1" applyFill="1"/>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4" fillId="0" borderId="1" xfId="0" applyFont="1" applyFill="1" applyBorder="1" applyAlignment="1">
      <alignment horizontal="justify"/>
    </xf>
    <xf numFmtId="0" fontId="16" fillId="0" borderId="13" xfId="0" applyFont="1" applyFill="1" applyBorder="1" applyAlignment="1">
      <alignment horizontal="justify" vertical="top" wrapText="1"/>
    </xf>
    <xf numFmtId="0"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vertical="top" wrapText="1"/>
    </xf>
    <xf numFmtId="0" fontId="2"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0" fillId="0" borderId="0" xfId="0" applyFill="1" applyAlignment="1">
      <alignment horizontal="center" vertical="center"/>
    </xf>
    <xf numFmtId="0" fontId="17" fillId="0" borderId="3" xfId="0" applyFont="1" applyFill="1" applyBorder="1" applyAlignment="1">
      <alignment horizontal="center" vertical="center" wrapText="1"/>
    </xf>
    <xf numFmtId="164" fontId="4" fillId="0" borderId="3" xfId="0" applyNumberFormat="1" applyFont="1" applyFill="1" applyBorder="1" applyAlignment="1">
      <alignment horizontal="center" vertical="center"/>
    </xf>
    <xf numFmtId="164" fontId="0" fillId="0" borderId="3" xfId="0" applyNumberFormat="1" applyFill="1" applyBorder="1" applyAlignment="1">
      <alignment horizontal="center" vertical="center"/>
    </xf>
    <xf numFmtId="164" fontId="5" fillId="0" borderId="3" xfId="0" applyNumberFormat="1" applyFont="1" applyFill="1" applyBorder="1" applyAlignment="1">
      <alignment horizontal="center" vertical="center" wrapText="1"/>
    </xf>
    <xf numFmtId="164" fontId="4" fillId="0" borderId="3" xfId="0" applyNumberFormat="1" applyFont="1" applyFill="1" applyBorder="1" applyAlignment="1">
      <alignment horizontal="center" vertical="center" wrapText="1"/>
    </xf>
    <xf numFmtId="164" fontId="5" fillId="0" borderId="3" xfId="0" applyNumberFormat="1" applyFont="1" applyFill="1" applyBorder="1" applyAlignment="1">
      <alignment horizontal="center" vertical="center"/>
    </xf>
    <xf numFmtId="0" fontId="0" fillId="0" borderId="3" xfId="0" applyFill="1" applyBorder="1"/>
    <xf numFmtId="0" fontId="0" fillId="0" borderId="0" xfId="0" applyFill="1" applyBorder="1"/>
    <xf numFmtId="0" fontId="0" fillId="0" borderId="0" xfId="0" applyFill="1" applyBorder="1" applyAlignment="1">
      <alignment wrapText="1"/>
    </xf>
    <xf numFmtId="164" fontId="9" fillId="0" borderId="3" xfId="0" applyNumberFormat="1" applyFont="1" applyFill="1" applyBorder="1" applyAlignment="1">
      <alignment horizontal="center" vertical="center" wrapText="1"/>
    </xf>
    <xf numFmtId="164" fontId="4" fillId="0" borderId="14"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wrapText="1"/>
    </xf>
    <xf numFmtId="164" fontId="34" fillId="0" borderId="1" xfId="0" applyNumberFormat="1" applyFont="1" applyFill="1" applyBorder="1" applyAlignment="1">
      <alignment horizontal="center" vertical="center" wrapText="1"/>
    </xf>
    <xf numFmtId="164" fontId="0" fillId="0" borderId="1" xfId="0" applyNumberFormat="1" applyFont="1" applyFill="1" applyBorder="1" applyAlignment="1">
      <alignment horizontal="center" vertical="center"/>
    </xf>
    <xf numFmtId="164" fontId="9" fillId="0" borderId="1" xfId="0" applyNumberFormat="1" applyFont="1" applyFill="1" applyBorder="1" applyAlignment="1">
      <alignment horizontal="center" vertical="center"/>
    </xf>
    <xf numFmtId="164" fontId="34" fillId="0" borderId="5" xfId="0" applyNumberFormat="1" applyFont="1" applyFill="1" applyBorder="1" applyAlignment="1">
      <alignment horizontal="center" vertical="center" wrapText="1"/>
    </xf>
    <xf numFmtId="164" fontId="4" fillId="0" borderId="5" xfId="0" applyNumberFormat="1" applyFont="1" applyFill="1" applyBorder="1" applyAlignment="1">
      <alignment horizontal="center" vertical="center" wrapText="1"/>
    </xf>
    <xf numFmtId="164" fontId="1" fillId="0" borderId="5"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164" fontId="9" fillId="0" borderId="5"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xf numFmtId="164" fontId="5" fillId="0" borderId="5"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9" fillId="0" borderId="1" xfId="0" applyFont="1" applyFill="1" applyBorder="1" applyAlignment="1">
      <alignment horizontal="center" vertical="center"/>
    </xf>
    <xf numFmtId="0" fontId="8" fillId="0" borderId="3" xfId="0" applyFont="1" applyFill="1" applyBorder="1" applyAlignment="1">
      <alignment horizontal="center" vertical="top" wrapText="1"/>
    </xf>
    <xf numFmtId="0" fontId="18" fillId="0" borderId="8" xfId="0" applyFont="1" applyFill="1" applyBorder="1" applyAlignment="1">
      <alignment wrapText="1"/>
    </xf>
    <xf numFmtId="0" fontId="18" fillId="0" borderId="4" xfId="0" applyFont="1" applyFill="1" applyBorder="1" applyAlignment="1">
      <alignment wrapText="1"/>
    </xf>
    <xf numFmtId="0" fontId="20"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vertical="center" wrapText="1"/>
    </xf>
    <xf numFmtId="0" fontId="0" fillId="0" borderId="2" xfId="0" applyFill="1" applyBorder="1" applyAlignment="1">
      <alignment vertical="center" wrapText="1"/>
    </xf>
    <xf numFmtId="0" fontId="10" fillId="0" borderId="3" xfId="0" applyFont="1" applyFill="1" applyBorder="1" applyAlignment="1">
      <alignment horizontal="center" vertical="top" wrapText="1"/>
    </xf>
    <xf numFmtId="0" fontId="10" fillId="0" borderId="4" xfId="0" applyFont="1" applyFill="1" applyBorder="1" applyAlignment="1">
      <alignment horizontal="center" vertical="top" wrapText="1"/>
    </xf>
    <xf numFmtId="0" fontId="12" fillId="0" borderId="5" xfId="0" applyFont="1" applyFill="1" applyBorder="1" applyAlignment="1">
      <alignment horizontal="center" vertical="top" wrapText="1"/>
    </xf>
    <xf numFmtId="0" fontId="12" fillId="0" borderId="7" xfId="0" applyFont="1" applyFill="1" applyBorder="1" applyAlignment="1">
      <alignment horizontal="center" vertical="top" wrapText="1"/>
    </xf>
    <xf numFmtId="0" fontId="13" fillId="0" borderId="6" xfId="0" applyFont="1" applyFill="1" applyBorder="1" applyAlignment="1">
      <alignment horizontal="center" wrapText="1"/>
    </xf>
    <xf numFmtId="0" fontId="11" fillId="0" borderId="3" xfId="0" applyFont="1" applyFill="1" applyBorder="1" applyAlignment="1">
      <alignment horizontal="center" vertical="top" wrapText="1"/>
    </xf>
    <xf numFmtId="0" fontId="15" fillId="0" borderId="8" xfId="0" applyFont="1" applyFill="1" applyBorder="1" applyAlignment="1">
      <alignment horizontal="center" wrapText="1"/>
    </xf>
    <xf numFmtId="0" fontId="15" fillId="0" borderId="4" xfId="0" applyFont="1" applyFill="1" applyBorder="1" applyAlignment="1">
      <alignment horizontal="center" wrapText="1"/>
    </xf>
    <xf numFmtId="0" fontId="10" fillId="0" borderId="9" xfId="0" applyFont="1" applyFill="1" applyBorder="1" applyAlignment="1">
      <alignment horizontal="left" vertical="center" wrapText="1"/>
    </xf>
    <xf numFmtId="0" fontId="0" fillId="0" borderId="9" xfId="0" applyFill="1" applyBorder="1" applyAlignment="1">
      <alignment vertical="center" wrapText="1"/>
    </xf>
    <xf numFmtId="0" fontId="0" fillId="0" borderId="0" xfId="0" applyFill="1" applyAlignment="1">
      <alignment horizontal="justify" vertical="top" wrapText="1"/>
    </xf>
    <xf numFmtId="0" fontId="0" fillId="0" borderId="0" xfId="0" applyFill="1" applyAlignment="1">
      <alignment vertical="top" wrapText="1"/>
    </xf>
    <xf numFmtId="0" fontId="28" fillId="0" borderId="9" xfId="0" applyFont="1" applyFill="1" applyBorder="1" applyAlignment="1">
      <alignment horizontal="left" vertical="center" wrapText="1"/>
    </xf>
    <xf numFmtId="0" fontId="28" fillId="0" borderId="9" xfId="0" applyFont="1" applyFill="1" applyBorder="1" applyAlignment="1">
      <alignment horizontal="left" wrapText="1"/>
    </xf>
    <xf numFmtId="0" fontId="1" fillId="0" borderId="0" xfId="0" applyFont="1" applyFill="1" applyAlignment="1">
      <alignment horizontal="left" vertical="center" wrapText="1"/>
    </xf>
    <xf numFmtId="0" fontId="1" fillId="0" borderId="0" xfId="0" applyFont="1" applyFill="1" applyAlignment="1">
      <alignment horizontal="left" wrapText="1"/>
    </xf>
    <xf numFmtId="0" fontId="19" fillId="0" borderId="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4" fillId="0" borderId="1" xfId="0" applyFont="1" applyFill="1" applyBorder="1" applyAlignment="1">
      <alignment horizontal="justify"/>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156"/>
  <sheetViews>
    <sheetView tabSelected="1" zoomScaleNormal="100" zoomScaleSheetLayoutView="25" workbookViewId="0">
      <pane xSplit="2" ySplit="7" topLeftCell="C150" activePane="bottomRight" state="frozen"/>
      <selection pane="topRight" activeCell="D1" sqref="D1"/>
      <selection pane="bottomLeft" activeCell="A11" sqref="A11"/>
      <selection pane="bottomRight" activeCell="I122" sqref="I122"/>
    </sheetView>
  </sheetViews>
  <sheetFormatPr defaultRowHeight="32.1" customHeight="1"/>
  <cols>
    <col min="1" max="1" width="22.88671875" style="10" customWidth="1"/>
    <col min="2" max="2" width="44.6640625" style="10" customWidth="1"/>
    <col min="3" max="3" width="5.5546875" style="86" customWidth="1"/>
    <col min="4" max="4" width="19.44140625" style="10" customWidth="1"/>
    <col min="5" max="5" width="16" style="5" customWidth="1"/>
    <col min="6" max="6" width="15.21875" style="96" customWidth="1"/>
    <col min="7" max="7" width="12.44140625" style="10" customWidth="1"/>
    <col min="8" max="8" width="11.44140625" style="10" customWidth="1"/>
    <col min="9" max="9" width="11.109375" style="10" customWidth="1"/>
    <col min="10" max="10" width="10.109375" style="10" customWidth="1"/>
    <col min="11" max="11" width="9.5546875" style="104" customWidth="1"/>
    <col min="12" max="40" width="8.88671875" style="104"/>
    <col min="41" max="16384" width="8.88671875" style="10"/>
  </cols>
  <sheetData>
    <row r="1" spans="1:12" ht="32.1" hidden="1" customHeight="1">
      <c r="A1" s="8"/>
      <c r="B1" s="8"/>
      <c r="C1" s="9"/>
      <c r="D1" s="8"/>
      <c r="E1" s="3"/>
      <c r="F1" s="94"/>
    </row>
    <row r="2" spans="1:12" ht="37.5" customHeight="1">
      <c r="A2" s="130" t="s">
        <v>286</v>
      </c>
      <c r="B2" s="130"/>
      <c r="C2" s="130"/>
      <c r="D2" s="130"/>
      <c r="E2" s="130"/>
      <c r="F2" s="130"/>
      <c r="G2" s="131"/>
      <c r="H2" s="131"/>
      <c r="I2" s="131"/>
      <c r="J2" s="131"/>
      <c r="K2" s="131"/>
      <c r="L2" s="105"/>
    </row>
    <row r="3" spans="1:12" ht="32.1" hidden="1" customHeight="1">
      <c r="A3" s="131"/>
      <c r="B3" s="131"/>
      <c r="C3" s="131"/>
      <c r="D3" s="131"/>
      <c r="E3" s="131"/>
      <c r="F3" s="131"/>
      <c r="G3" s="131"/>
      <c r="H3" s="131"/>
      <c r="I3" s="131"/>
      <c r="J3" s="131"/>
      <c r="K3" s="131"/>
    </row>
    <row r="4" spans="1:12" ht="23.25" customHeight="1">
      <c r="A4" s="132"/>
      <c r="B4" s="132"/>
      <c r="C4" s="132"/>
      <c r="D4" s="132"/>
      <c r="E4" s="132"/>
      <c r="F4" s="132"/>
      <c r="G4" s="132"/>
      <c r="H4" s="132"/>
      <c r="I4" s="132"/>
      <c r="J4" s="132"/>
      <c r="K4" s="132"/>
    </row>
    <row r="5" spans="1:12" ht="18.75" customHeight="1">
      <c r="A5" s="133" t="s">
        <v>143</v>
      </c>
      <c r="B5" s="134"/>
      <c r="C5" s="11"/>
      <c r="D5" s="135" t="s">
        <v>146</v>
      </c>
      <c r="E5" s="125" t="s">
        <v>150</v>
      </c>
      <c r="F5" s="126"/>
      <c r="G5" s="126"/>
      <c r="H5" s="126"/>
      <c r="I5" s="126"/>
      <c r="J5" s="126"/>
      <c r="K5" s="127"/>
    </row>
    <row r="6" spans="1:12" ht="18.75" customHeight="1">
      <c r="A6" s="88"/>
      <c r="B6" s="89"/>
      <c r="C6" s="12"/>
      <c r="D6" s="136"/>
      <c r="E6" s="138" t="s">
        <v>147</v>
      </c>
      <c r="F6" s="139"/>
      <c r="G6" s="140"/>
      <c r="H6" s="128" t="s">
        <v>148</v>
      </c>
      <c r="I6" s="149" t="s">
        <v>149</v>
      </c>
      <c r="J6" s="150"/>
      <c r="K6" s="151"/>
    </row>
    <row r="7" spans="1:12" ht="86.25" customHeight="1">
      <c r="A7" s="13" t="s">
        <v>145</v>
      </c>
      <c r="B7" s="13" t="s">
        <v>144</v>
      </c>
      <c r="C7" s="14" t="s">
        <v>153</v>
      </c>
      <c r="D7" s="137"/>
      <c r="E7" s="4" t="s">
        <v>270</v>
      </c>
      <c r="F7" s="95" t="s">
        <v>266</v>
      </c>
      <c r="G7" s="95" t="s">
        <v>267</v>
      </c>
      <c r="H7" s="129"/>
      <c r="I7" s="15" t="s">
        <v>268</v>
      </c>
      <c r="J7" s="97" t="s">
        <v>238</v>
      </c>
      <c r="K7" s="15" t="s">
        <v>269</v>
      </c>
    </row>
    <row r="8" spans="1:12" ht="17.25" customHeight="1">
      <c r="A8" s="16" t="s">
        <v>0</v>
      </c>
      <c r="B8" s="90" t="s">
        <v>154</v>
      </c>
      <c r="C8" s="17"/>
      <c r="D8" s="90"/>
      <c r="E8" s="109">
        <f t="shared" ref="E8:K8" si="0">E9+E33</f>
        <v>128264.09999999999</v>
      </c>
      <c r="F8" s="1">
        <f>F9+F33+0.1</f>
        <v>133371.42000000001</v>
      </c>
      <c r="G8" s="1">
        <f>G9+G33</f>
        <v>101982.04</v>
      </c>
      <c r="H8" s="1">
        <f>H9+H33</f>
        <v>135950.19999999998</v>
      </c>
      <c r="I8" s="1">
        <f t="shared" si="0"/>
        <v>143309.39999999997</v>
      </c>
      <c r="J8" s="98">
        <f t="shared" si="0"/>
        <v>151387.09999999998</v>
      </c>
      <c r="K8" s="1">
        <f t="shared" si="0"/>
        <v>159110.59999999998</v>
      </c>
    </row>
    <row r="9" spans="1:12" ht="17.25" customHeight="1">
      <c r="A9" s="18"/>
      <c r="B9" s="90" t="s">
        <v>1</v>
      </c>
      <c r="C9" s="17"/>
      <c r="D9" s="90"/>
      <c r="E9" s="109">
        <f>E10+E18+E23+E32+E29</f>
        <v>118357.9</v>
      </c>
      <c r="F9" s="1">
        <f t="shared" ref="F9:K9" si="1">F10+F18+F23+F32+F29</f>
        <v>119469.70000000001</v>
      </c>
      <c r="G9" s="1">
        <f t="shared" si="1"/>
        <v>97850.099999999991</v>
      </c>
      <c r="H9" s="1">
        <f t="shared" si="1"/>
        <v>121963.9</v>
      </c>
      <c r="I9" s="1">
        <f t="shared" si="1"/>
        <v>133375.59999999998</v>
      </c>
      <c r="J9" s="98">
        <f t="shared" si="1"/>
        <v>141453.29999999999</v>
      </c>
      <c r="K9" s="1">
        <f t="shared" si="1"/>
        <v>149176.79999999999</v>
      </c>
    </row>
    <row r="10" spans="1:12" ht="18" customHeight="1">
      <c r="A10" s="16" t="s">
        <v>2</v>
      </c>
      <c r="B10" s="19" t="s">
        <v>3</v>
      </c>
      <c r="C10" s="17"/>
      <c r="D10" s="90"/>
      <c r="E10" s="109">
        <f>E11+E12+E13+E14</f>
        <v>73787</v>
      </c>
      <c r="F10" s="1">
        <f>F11+F12+F13+F14+F15+F16+F17</f>
        <v>74144.500000000015</v>
      </c>
      <c r="G10" s="1">
        <f>G11+G12+G13+G14+G15+G16+G17</f>
        <v>71064.999999999985</v>
      </c>
      <c r="H10" s="1">
        <f>H11+H12+H13+H14+H15+H16</f>
        <v>75973.2</v>
      </c>
      <c r="I10" s="1">
        <f t="shared" ref="I10:K10" si="2">I11+I12+I13+I14+I15+I16</f>
        <v>86305.4</v>
      </c>
      <c r="J10" s="98">
        <f t="shared" si="2"/>
        <v>92934.9</v>
      </c>
      <c r="K10" s="1">
        <f t="shared" si="2"/>
        <v>99236.6</v>
      </c>
    </row>
    <row r="11" spans="1:12" ht="55.95" customHeight="1">
      <c r="A11" s="20" t="s">
        <v>4</v>
      </c>
      <c r="B11" s="21" t="s">
        <v>155</v>
      </c>
      <c r="C11" s="22">
        <v>182</v>
      </c>
      <c r="D11" s="23" t="s">
        <v>170</v>
      </c>
      <c r="E11" s="110">
        <v>73787</v>
      </c>
      <c r="F11" s="24">
        <v>72897.8</v>
      </c>
      <c r="G11" s="2">
        <v>67406.7</v>
      </c>
      <c r="H11" s="24">
        <v>73787</v>
      </c>
      <c r="I11" s="24">
        <v>86305.4</v>
      </c>
      <c r="J11" s="100">
        <v>92934.9</v>
      </c>
      <c r="K11" s="2">
        <v>99236.6</v>
      </c>
    </row>
    <row r="12" spans="1:12" ht="40.950000000000003" customHeight="1">
      <c r="A12" s="20" t="s">
        <v>5</v>
      </c>
      <c r="B12" s="21" t="s">
        <v>6</v>
      </c>
      <c r="C12" s="22">
        <v>182</v>
      </c>
      <c r="D12" s="23" t="s">
        <v>170</v>
      </c>
      <c r="E12" s="110">
        <v>0</v>
      </c>
      <c r="F12" s="24">
        <v>221.8</v>
      </c>
      <c r="G12" s="2">
        <v>201</v>
      </c>
      <c r="H12" s="24">
        <v>221.8</v>
      </c>
      <c r="I12" s="24"/>
      <c r="J12" s="100"/>
      <c r="K12" s="2"/>
    </row>
    <row r="13" spans="1:12" ht="48.75" customHeight="1">
      <c r="A13" s="20" t="s">
        <v>7</v>
      </c>
      <c r="B13" s="21" t="s">
        <v>8</v>
      </c>
      <c r="C13" s="22">
        <v>182</v>
      </c>
      <c r="D13" s="23" t="s">
        <v>170</v>
      </c>
      <c r="E13" s="110">
        <v>0</v>
      </c>
      <c r="F13" s="24">
        <v>17.8</v>
      </c>
      <c r="G13" s="2">
        <v>1010.2</v>
      </c>
      <c r="H13" s="24">
        <v>1010.2</v>
      </c>
      <c r="I13" s="24"/>
      <c r="J13" s="100"/>
      <c r="K13" s="2"/>
    </row>
    <row r="14" spans="1:12" ht="57.6" customHeight="1">
      <c r="A14" s="20" t="s">
        <v>88</v>
      </c>
      <c r="B14" s="21" t="s">
        <v>89</v>
      </c>
      <c r="C14" s="22">
        <v>182</v>
      </c>
      <c r="D14" s="23" t="s">
        <v>170</v>
      </c>
      <c r="E14" s="110">
        <v>0</v>
      </c>
      <c r="F14" s="24">
        <v>19.3</v>
      </c>
      <c r="G14" s="2">
        <v>833.4</v>
      </c>
      <c r="H14" s="24">
        <v>833.4</v>
      </c>
      <c r="I14" s="24"/>
      <c r="J14" s="100"/>
      <c r="K14" s="6"/>
    </row>
    <row r="15" spans="1:12" ht="53.25" customHeight="1">
      <c r="A15" s="20" t="s">
        <v>222</v>
      </c>
      <c r="B15" s="25" t="s">
        <v>223</v>
      </c>
      <c r="C15" s="22">
        <v>182</v>
      </c>
      <c r="D15" s="23" t="s">
        <v>170</v>
      </c>
      <c r="E15" s="110">
        <v>0</v>
      </c>
      <c r="F15" s="24">
        <v>5.2</v>
      </c>
      <c r="G15" s="2">
        <v>120.8</v>
      </c>
      <c r="H15" s="24">
        <v>120.8</v>
      </c>
      <c r="I15" s="24"/>
      <c r="J15" s="100"/>
      <c r="K15" s="6"/>
    </row>
    <row r="16" spans="1:12" ht="53.25" customHeight="1">
      <c r="A16" s="20" t="s">
        <v>242</v>
      </c>
      <c r="B16" s="25" t="s">
        <v>245</v>
      </c>
      <c r="C16" s="22">
        <v>182</v>
      </c>
      <c r="D16" s="23" t="s">
        <v>170</v>
      </c>
      <c r="E16" s="110">
        <v>0</v>
      </c>
      <c r="F16" s="24">
        <v>0</v>
      </c>
      <c r="G16" s="2">
        <v>-76.3</v>
      </c>
      <c r="H16" s="24">
        <v>0</v>
      </c>
      <c r="I16" s="24"/>
      <c r="J16" s="100"/>
      <c r="K16" s="6"/>
    </row>
    <row r="17" spans="1:11" ht="53.25" customHeight="1">
      <c r="A17" s="20" t="s">
        <v>298</v>
      </c>
      <c r="B17" s="25" t="s">
        <v>300</v>
      </c>
      <c r="C17" s="22">
        <v>182</v>
      </c>
      <c r="D17" s="23" t="s">
        <v>170</v>
      </c>
      <c r="E17" s="110">
        <v>0</v>
      </c>
      <c r="F17" s="24">
        <v>982.6</v>
      </c>
      <c r="G17" s="2">
        <v>1569.2</v>
      </c>
      <c r="H17" s="24">
        <v>1569.2</v>
      </c>
      <c r="I17" s="24"/>
      <c r="J17" s="100"/>
      <c r="K17" s="6"/>
    </row>
    <row r="18" spans="1:11" ht="17.25" customHeight="1">
      <c r="A18" s="26" t="s">
        <v>9</v>
      </c>
      <c r="B18" s="27" t="s">
        <v>10</v>
      </c>
      <c r="C18" s="28"/>
      <c r="D18" s="27"/>
      <c r="E18" s="109">
        <f>E19+E20+E21+E22</f>
        <v>2594.9</v>
      </c>
      <c r="F18" s="1">
        <f t="shared" ref="F18:J18" si="3">SUM(F19:F22)</f>
        <v>2594.9</v>
      </c>
      <c r="G18" s="1">
        <f t="shared" si="3"/>
        <v>2017.5000000000005</v>
      </c>
      <c r="H18" s="1">
        <f t="shared" si="3"/>
        <v>2594.9</v>
      </c>
      <c r="I18" s="1">
        <f t="shared" si="3"/>
        <v>3054.2000000000003</v>
      </c>
      <c r="J18" s="98">
        <f t="shared" si="3"/>
        <v>3213.4</v>
      </c>
      <c r="K18" s="1">
        <f>K19+K20+K21+K22</f>
        <v>3359.7</v>
      </c>
    </row>
    <row r="19" spans="1:11" ht="44.25" customHeight="1">
      <c r="A19" s="20" t="s">
        <v>139</v>
      </c>
      <c r="B19" s="21" t="s">
        <v>11</v>
      </c>
      <c r="C19" s="22">
        <v>182</v>
      </c>
      <c r="D19" s="23" t="s">
        <v>170</v>
      </c>
      <c r="E19" s="110">
        <v>1198.0999999999999</v>
      </c>
      <c r="F19" s="24">
        <v>1198.0999999999999</v>
      </c>
      <c r="G19" s="24">
        <v>1046.9000000000001</v>
      </c>
      <c r="H19" s="24">
        <v>1198.0999999999999</v>
      </c>
      <c r="I19" s="24">
        <v>1627.2</v>
      </c>
      <c r="J19" s="100">
        <v>1690.8</v>
      </c>
      <c r="K19" s="24">
        <v>1768.7</v>
      </c>
    </row>
    <row r="20" spans="1:11" ht="30.75" customHeight="1">
      <c r="A20" s="20" t="s">
        <v>140</v>
      </c>
      <c r="B20" s="21" t="s">
        <v>12</v>
      </c>
      <c r="C20" s="22">
        <v>182</v>
      </c>
      <c r="D20" s="23" t="s">
        <v>170</v>
      </c>
      <c r="E20" s="110">
        <v>8.6999999999999993</v>
      </c>
      <c r="F20" s="24">
        <v>8.6999999999999993</v>
      </c>
      <c r="G20" s="24">
        <v>5.9</v>
      </c>
      <c r="H20" s="24">
        <v>8.6999999999999993</v>
      </c>
      <c r="I20" s="24">
        <v>8.4</v>
      </c>
      <c r="J20" s="100">
        <v>8.8000000000000007</v>
      </c>
      <c r="K20" s="24">
        <v>9.1</v>
      </c>
    </row>
    <row r="21" spans="1:11" ht="30.75" customHeight="1">
      <c r="A21" s="20" t="s">
        <v>141</v>
      </c>
      <c r="B21" s="21" t="s">
        <v>13</v>
      </c>
      <c r="C21" s="22">
        <v>182</v>
      </c>
      <c r="D21" s="23" t="s">
        <v>170</v>
      </c>
      <c r="E21" s="110">
        <v>1578.2</v>
      </c>
      <c r="F21" s="24">
        <v>1578.2</v>
      </c>
      <c r="G21" s="24">
        <v>1099.8</v>
      </c>
      <c r="H21" s="24">
        <v>1578.2</v>
      </c>
      <c r="I21" s="24">
        <v>1671.8</v>
      </c>
      <c r="J21" s="100">
        <v>1772.2</v>
      </c>
      <c r="K21" s="24">
        <v>1850.2</v>
      </c>
    </row>
    <row r="22" spans="1:11" ht="24.75" customHeight="1">
      <c r="A22" s="20" t="s">
        <v>142</v>
      </c>
      <c r="B22" s="29" t="s">
        <v>14</v>
      </c>
      <c r="C22" s="22">
        <v>182</v>
      </c>
      <c r="D22" s="23" t="s">
        <v>170</v>
      </c>
      <c r="E22" s="110">
        <v>-190.1</v>
      </c>
      <c r="F22" s="24">
        <v>-190.1</v>
      </c>
      <c r="G22" s="24">
        <v>-135.1</v>
      </c>
      <c r="H22" s="24">
        <v>-190.1</v>
      </c>
      <c r="I22" s="24">
        <v>-253.2</v>
      </c>
      <c r="J22" s="100">
        <v>-258.39999999999998</v>
      </c>
      <c r="K22" s="24">
        <v>-268.3</v>
      </c>
    </row>
    <row r="23" spans="1:11" ht="18" customHeight="1">
      <c r="A23" s="26" t="s">
        <v>15</v>
      </c>
      <c r="B23" s="27" t="s">
        <v>16</v>
      </c>
      <c r="C23" s="28"/>
      <c r="D23" s="27"/>
      <c r="E23" s="109">
        <f>E24+E26+E25+E27+E28</f>
        <v>5470</v>
      </c>
      <c r="F23" s="1">
        <f>F24+F26+F25+F27+F28</f>
        <v>6774.3</v>
      </c>
      <c r="G23" s="1">
        <f t="shared" ref="G23:K23" si="4">G24+G26+G25+G27+G28</f>
        <v>6892.6</v>
      </c>
      <c r="H23" s="1">
        <f t="shared" si="4"/>
        <v>7105.5</v>
      </c>
      <c r="I23" s="1">
        <f t="shared" si="4"/>
        <v>7320</v>
      </c>
      <c r="J23" s="98">
        <f t="shared" si="4"/>
        <v>7686</v>
      </c>
      <c r="K23" s="98">
        <f t="shared" si="4"/>
        <v>8070.5</v>
      </c>
    </row>
    <row r="24" spans="1:11" ht="27" customHeight="1">
      <c r="A24" s="20" t="s">
        <v>17</v>
      </c>
      <c r="B24" s="21" t="s">
        <v>18</v>
      </c>
      <c r="C24" s="22">
        <v>182</v>
      </c>
      <c r="D24" s="23" t="s">
        <v>170</v>
      </c>
      <c r="E24" s="110">
        <v>0</v>
      </c>
      <c r="F24" s="24">
        <v>15.8</v>
      </c>
      <c r="G24" s="2">
        <v>57.6</v>
      </c>
      <c r="H24" s="24">
        <v>57.6</v>
      </c>
      <c r="I24" s="24">
        <v>0</v>
      </c>
      <c r="J24" s="100"/>
      <c r="K24" s="2"/>
    </row>
    <row r="25" spans="1:11" ht="37.5" hidden="1" customHeight="1">
      <c r="A25" s="20" t="s">
        <v>80</v>
      </c>
      <c r="B25" s="21" t="s">
        <v>81</v>
      </c>
      <c r="C25" s="22">
        <v>182</v>
      </c>
      <c r="D25" s="23" t="s">
        <v>170</v>
      </c>
      <c r="E25" s="110"/>
      <c r="F25" s="24"/>
      <c r="G25" s="2"/>
      <c r="H25" s="24"/>
      <c r="I25" s="24"/>
      <c r="J25" s="100"/>
      <c r="K25" s="2"/>
    </row>
    <row r="26" spans="1:11" ht="51" customHeight="1">
      <c r="A26" s="20" t="s">
        <v>19</v>
      </c>
      <c r="B26" s="21" t="s">
        <v>20</v>
      </c>
      <c r="C26" s="22">
        <v>182</v>
      </c>
      <c r="D26" s="23" t="s">
        <v>170</v>
      </c>
      <c r="E26" s="110">
        <v>2195</v>
      </c>
      <c r="F26" s="24">
        <v>3545</v>
      </c>
      <c r="G26" s="2">
        <v>3834.4</v>
      </c>
      <c r="H26" s="24">
        <v>3834.4</v>
      </c>
      <c r="I26" s="24">
        <v>3645</v>
      </c>
      <c r="J26" s="100">
        <v>3827</v>
      </c>
      <c r="K26" s="2">
        <v>4018.5</v>
      </c>
    </row>
    <row r="27" spans="1:11" ht="27.75" hidden="1" customHeight="1">
      <c r="A27" s="20" t="s">
        <v>91</v>
      </c>
      <c r="B27" s="21" t="s">
        <v>92</v>
      </c>
      <c r="C27" s="22"/>
      <c r="D27" s="23" t="s">
        <v>170</v>
      </c>
      <c r="E27" s="110"/>
      <c r="F27" s="24"/>
      <c r="G27" s="6"/>
      <c r="H27" s="24"/>
      <c r="I27" s="24"/>
      <c r="J27" s="100"/>
      <c r="K27" s="6"/>
    </row>
    <row r="28" spans="1:11" ht="29.25" customHeight="1">
      <c r="A28" s="26" t="s">
        <v>100</v>
      </c>
      <c r="B28" s="30" t="s">
        <v>99</v>
      </c>
      <c r="C28" s="22">
        <v>182</v>
      </c>
      <c r="D28" s="31" t="s">
        <v>170</v>
      </c>
      <c r="E28" s="111">
        <v>3275</v>
      </c>
      <c r="F28" s="32">
        <v>3213.5</v>
      </c>
      <c r="G28" s="33">
        <v>3000.6</v>
      </c>
      <c r="H28" s="32">
        <v>3213.5</v>
      </c>
      <c r="I28" s="32">
        <v>3675</v>
      </c>
      <c r="J28" s="101">
        <v>3859</v>
      </c>
      <c r="K28" s="33">
        <v>4052</v>
      </c>
    </row>
    <row r="29" spans="1:11" ht="17.25" customHeight="1">
      <c r="A29" s="26" t="s">
        <v>185</v>
      </c>
      <c r="B29" s="30" t="s">
        <v>186</v>
      </c>
      <c r="C29" s="22">
        <v>182</v>
      </c>
      <c r="D29" s="23" t="s">
        <v>170</v>
      </c>
      <c r="E29" s="111">
        <f>E30+E31</f>
        <v>31918</v>
      </c>
      <c r="F29" s="32">
        <f t="shared" ref="F29:K29" si="5">F30+F31</f>
        <v>31918</v>
      </c>
      <c r="G29" s="32">
        <f t="shared" si="5"/>
        <v>13502.699999999999</v>
      </c>
      <c r="H29" s="32">
        <f t="shared" si="5"/>
        <v>31918</v>
      </c>
      <c r="I29" s="32">
        <f t="shared" si="5"/>
        <v>32396</v>
      </c>
      <c r="J29" s="101">
        <f t="shared" si="5"/>
        <v>33319</v>
      </c>
      <c r="K29" s="101">
        <f t="shared" si="5"/>
        <v>34210</v>
      </c>
    </row>
    <row r="30" spans="1:11" ht="18.75" customHeight="1">
      <c r="A30" s="20" t="s">
        <v>188</v>
      </c>
      <c r="B30" s="21" t="s">
        <v>187</v>
      </c>
      <c r="C30" s="22">
        <v>182</v>
      </c>
      <c r="D30" s="23" t="s">
        <v>170</v>
      </c>
      <c r="E30" s="110">
        <v>4041</v>
      </c>
      <c r="F30" s="24">
        <v>4041</v>
      </c>
      <c r="G30" s="2">
        <v>2937.4</v>
      </c>
      <c r="H30" s="24">
        <v>4041</v>
      </c>
      <c r="I30" s="24">
        <v>3612</v>
      </c>
      <c r="J30" s="100">
        <v>3720</v>
      </c>
      <c r="K30" s="2">
        <v>3832</v>
      </c>
    </row>
    <row r="31" spans="1:11" ht="17.25" customHeight="1">
      <c r="A31" s="20" t="s">
        <v>189</v>
      </c>
      <c r="B31" s="21" t="s">
        <v>190</v>
      </c>
      <c r="C31" s="22">
        <v>182</v>
      </c>
      <c r="D31" s="23" t="s">
        <v>170</v>
      </c>
      <c r="E31" s="110">
        <v>27877</v>
      </c>
      <c r="F31" s="24">
        <v>27877</v>
      </c>
      <c r="G31" s="2">
        <v>10565.3</v>
      </c>
      <c r="H31" s="24">
        <v>27877</v>
      </c>
      <c r="I31" s="24">
        <v>28784</v>
      </c>
      <c r="J31" s="100">
        <v>29599</v>
      </c>
      <c r="K31" s="2">
        <v>30378</v>
      </c>
    </row>
    <row r="32" spans="1:11" ht="27" customHeight="1">
      <c r="A32" s="16" t="s">
        <v>21</v>
      </c>
      <c r="B32" s="34" t="s">
        <v>22</v>
      </c>
      <c r="C32" s="35">
        <v>182</v>
      </c>
      <c r="D32" s="23" t="s">
        <v>170</v>
      </c>
      <c r="E32" s="111">
        <v>4588</v>
      </c>
      <c r="F32" s="32">
        <v>4038</v>
      </c>
      <c r="G32" s="32">
        <v>4372.3</v>
      </c>
      <c r="H32" s="32">
        <v>4372.3</v>
      </c>
      <c r="I32" s="32">
        <v>4300</v>
      </c>
      <c r="J32" s="101">
        <v>4300</v>
      </c>
      <c r="K32" s="32">
        <v>4300</v>
      </c>
    </row>
    <row r="33" spans="1:11" ht="16.5" customHeight="1">
      <c r="A33" s="18"/>
      <c r="B33" s="90" t="s">
        <v>23</v>
      </c>
      <c r="C33" s="17"/>
      <c r="D33" s="90"/>
      <c r="E33" s="109">
        <f t="shared" ref="E33:F33" si="6">E34+E40+E46+E48+E54+E57</f>
        <v>9906.2000000000007</v>
      </c>
      <c r="F33" s="1">
        <f t="shared" si="6"/>
        <v>13901.619999999999</v>
      </c>
      <c r="G33" s="1">
        <f>G34+G40+G46+G48+G54+G57</f>
        <v>4131.9399999999996</v>
      </c>
      <c r="H33" s="1">
        <f t="shared" ref="H33:K33" si="7">H34+H40+H46+H48+H54+H57</f>
        <v>13986.299999999997</v>
      </c>
      <c r="I33" s="1">
        <f t="shared" si="7"/>
        <v>9933.7999999999993</v>
      </c>
      <c r="J33" s="98">
        <f t="shared" si="7"/>
        <v>9933.7999999999993</v>
      </c>
      <c r="K33" s="1">
        <f t="shared" si="7"/>
        <v>9933.7999999999993</v>
      </c>
    </row>
    <row r="34" spans="1:11" ht="27.75" customHeight="1">
      <c r="A34" s="26" t="s">
        <v>24</v>
      </c>
      <c r="B34" s="36" t="s">
        <v>184</v>
      </c>
      <c r="C34" s="28"/>
      <c r="D34" s="36"/>
      <c r="E34" s="109">
        <f>E35+E36+E37+E38</f>
        <v>1688.7</v>
      </c>
      <c r="F34" s="1">
        <f>F35+F36+F37+F38+F39</f>
        <v>1688.7</v>
      </c>
      <c r="G34" s="1">
        <f>G35+G36+G37+G38+G39</f>
        <v>1553.5</v>
      </c>
      <c r="H34" s="1">
        <f>H35+H36+H37+H38+H39</f>
        <v>1688.7</v>
      </c>
      <c r="I34" s="1">
        <f t="shared" ref="I34:K34" si="8">I35+I36+I37+I38+I39</f>
        <v>1633.4</v>
      </c>
      <c r="J34" s="98">
        <f t="shared" si="8"/>
        <v>1633.4</v>
      </c>
      <c r="K34" s="1">
        <f t="shared" si="8"/>
        <v>1633.4</v>
      </c>
    </row>
    <row r="35" spans="1:11" ht="78.75" customHeight="1">
      <c r="A35" s="20" t="s">
        <v>25</v>
      </c>
      <c r="B35" s="21" t="s">
        <v>26</v>
      </c>
      <c r="C35" s="22" t="s">
        <v>173</v>
      </c>
      <c r="D35" s="37" t="s">
        <v>171</v>
      </c>
      <c r="E35" s="110">
        <v>1365</v>
      </c>
      <c r="F35" s="24">
        <v>1365</v>
      </c>
      <c r="G35" s="24">
        <v>1324.1</v>
      </c>
      <c r="H35" s="24">
        <v>1365</v>
      </c>
      <c r="I35" s="24">
        <v>1365</v>
      </c>
      <c r="J35" s="100">
        <v>1365</v>
      </c>
      <c r="K35" s="24">
        <v>1365</v>
      </c>
    </row>
    <row r="36" spans="1:11" ht="78" hidden="1" customHeight="1">
      <c r="A36" s="20" t="s">
        <v>27</v>
      </c>
      <c r="B36" s="21" t="s">
        <v>26</v>
      </c>
      <c r="C36" s="22" t="s">
        <v>173</v>
      </c>
      <c r="D36" s="37" t="s">
        <v>171</v>
      </c>
      <c r="E36" s="110">
        <v>0</v>
      </c>
      <c r="F36" s="24">
        <v>0</v>
      </c>
      <c r="G36" s="24">
        <v>0</v>
      </c>
      <c r="H36" s="24"/>
      <c r="I36" s="24"/>
      <c r="J36" s="100"/>
      <c r="K36" s="24"/>
    </row>
    <row r="37" spans="1:11" ht="78" customHeight="1">
      <c r="A37" s="20" t="s">
        <v>28</v>
      </c>
      <c r="B37" s="21" t="s">
        <v>29</v>
      </c>
      <c r="C37" s="22" t="s">
        <v>173</v>
      </c>
      <c r="D37" s="37" t="s">
        <v>171</v>
      </c>
      <c r="E37" s="110">
        <v>145.4</v>
      </c>
      <c r="F37" s="24">
        <v>145.4</v>
      </c>
      <c r="G37" s="24">
        <v>135.4</v>
      </c>
      <c r="H37" s="24">
        <v>145.4</v>
      </c>
      <c r="I37" s="24">
        <v>145.4</v>
      </c>
      <c r="J37" s="100">
        <v>145.4</v>
      </c>
      <c r="K37" s="24">
        <v>145.4</v>
      </c>
    </row>
    <row r="38" spans="1:11" ht="78" customHeight="1">
      <c r="A38" s="20" t="s">
        <v>30</v>
      </c>
      <c r="B38" s="21" t="s">
        <v>31</v>
      </c>
      <c r="C38" s="22" t="s">
        <v>173</v>
      </c>
      <c r="D38" s="37" t="s">
        <v>171</v>
      </c>
      <c r="E38" s="110">
        <v>178.3</v>
      </c>
      <c r="F38" s="24">
        <v>178.3</v>
      </c>
      <c r="G38" s="2">
        <v>94</v>
      </c>
      <c r="H38" s="24">
        <v>178.3</v>
      </c>
      <c r="I38" s="24">
        <v>123</v>
      </c>
      <c r="J38" s="100">
        <v>123</v>
      </c>
      <c r="K38" s="2">
        <v>123</v>
      </c>
    </row>
    <row r="39" spans="1:11" ht="60" hidden="1" customHeight="1">
      <c r="A39" s="20" t="s">
        <v>243</v>
      </c>
      <c r="B39" s="38" t="s">
        <v>244</v>
      </c>
      <c r="C39" s="22" t="s">
        <v>173</v>
      </c>
      <c r="D39" s="37" t="s">
        <v>171</v>
      </c>
      <c r="E39" s="110">
        <v>0</v>
      </c>
      <c r="F39" s="24">
        <v>0</v>
      </c>
      <c r="G39" s="2">
        <v>0</v>
      </c>
      <c r="H39" s="24"/>
      <c r="I39" s="24">
        <v>0</v>
      </c>
      <c r="J39" s="100">
        <v>0</v>
      </c>
      <c r="K39" s="2">
        <v>0</v>
      </c>
    </row>
    <row r="40" spans="1:11" ht="27.75" customHeight="1">
      <c r="A40" s="16" t="s">
        <v>32</v>
      </c>
      <c r="B40" s="39" t="s">
        <v>33</v>
      </c>
      <c r="C40" s="17"/>
      <c r="D40" s="90"/>
      <c r="E40" s="109">
        <f t="shared" ref="E40" si="9">E41+E42+E43+E44+E45</f>
        <v>92.5</v>
      </c>
      <c r="F40" s="1">
        <f>F41+F42+F43+F44+F45</f>
        <v>558.12</v>
      </c>
      <c r="G40" s="1">
        <f>G41+G42+G43+G44+G45</f>
        <v>567.43999999999994</v>
      </c>
      <c r="H40" s="1">
        <f>H41+H42+H43+H44+H45</f>
        <v>567.4</v>
      </c>
      <c r="I40" s="1">
        <f t="shared" ref="I40:K40" si="10">I41+I42+I43+I44+I45</f>
        <v>115.4</v>
      </c>
      <c r="J40" s="98">
        <f t="shared" si="10"/>
        <v>115.4</v>
      </c>
      <c r="K40" s="1">
        <f t="shared" si="10"/>
        <v>115.4</v>
      </c>
    </row>
    <row r="41" spans="1:11" ht="48" customHeight="1">
      <c r="A41" s="40" t="s">
        <v>82</v>
      </c>
      <c r="B41" s="41" t="s">
        <v>83</v>
      </c>
      <c r="C41" s="35" t="s">
        <v>172</v>
      </c>
      <c r="D41" s="42" t="s">
        <v>174</v>
      </c>
      <c r="E41" s="110">
        <v>92.5</v>
      </c>
      <c r="F41" s="24">
        <v>502.5</v>
      </c>
      <c r="G41" s="2">
        <v>509.1</v>
      </c>
      <c r="H41" s="24">
        <v>509.1</v>
      </c>
      <c r="I41" s="24">
        <v>115.4</v>
      </c>
      <c r="J41" s="100">
        <v>115.4</v>
      </c>
      <c r="K41" s="2">
        <v>115.4</v>
      </c>
    </row>
    <row r="42" spans="1:11" ht="30.75" hidden="1" customHeight="1">
      <c r="A42" s="40" t="s">
        <v>84</v>
      </c>
      <c r="B42" s="43" t="s">
        <v>85</v>
      </c>
      <c r="C42" s="17"/>
      <c r="D42" s="44"/>
      <c r="E42" s="111"/>
      <c r="F42" s="24"/>
      <c r="G42" s="6"/>
      <c r="H42" s="24"/>
      <c r="I42" s="32"/>
      <c r="J42" s="101"/>
      <c r="K42" s="6"/>
    </row>
    <row r="43" spans="1:11" ht="47.25" customHeight="1">
      <c r="A43" s="40" t="s">
        <v>93</v>
      </c>
      <c r="B43" s="41" t="s">
        <v>95</v>
      </c>
      <c r="C43" s="35" t="s">
        <v>172</v>
      </c>
      <c r="D43" s="42" t="s">
        <v>174</v>
      </c>
      <c r="E43" s="110">
        <v>0</v>
      </c>
      <c r="F43" s="24">
        <v>55.6</v>
      </c>
      <c r="G43" s="112">
        <v>58.3</v>
      </c>
      <c r="H43" s="24">
        <v>58.3</v>
      </c>
      <c r="I43" s="24"/>
      <c r="J43" s="100"/>
      <c r="K43" s="45"/>
    </row>
    <row r="44" spans="1:11" ht="27" hidden="1" customHeight="1">
      <c r="A44" s="40" t="s">
        <v>94</v>
      </c>
      <c r="B44" s="41" t="s">
        <v>96</v>
      </c>
      <c r="C44" s="35" t="s">
        <v>172</v>
      </c>
      <c r="D44" s="42" t="s">
        <v>174</v>
      </c>
      <c r="E44" s="110">
        <v>0</v>
      </c>
      <c r="F44" s="24"/>
      <c r="G44" s="2"/>
      <c r="H44" s="24"/>
      <c r="I44" s="32"/>
      <c r="J44" s="101"/>
      <c r="K44" s="6"/>
    </row>
    <row r="45" spans="1:11" ht="49.5" hidden="1" customHeight="1">
      <c r="A45" s="40" t="s">
        <v>86</v>
      </c>
      <c r="B45" s="43" t="s">
        <v>87</v>
      </c>
      <c r="C45" s="35" t="s">
        <v>172</v>
      </c>
      <c r="D45" s="42" t="s">
        <v>174</v>
      </c>
      <c r="E45" s="110">
        <v>0</v>
      </c>
      <c r="F45" s="24">
        <v>0.02</v>
      </c>
      <c r="G45" s="2">
        <v>0.04</v>
      </c>
      <c r="H45" s="24"/>
      <c r="I45" s="32"/>
      <c r="J45" s="101"/>
      <c r="K45" s="6"/>
    </row>
    <row r="46" spans="1:11" ht="27" customHeight="1">
      <c r="A46" s="16" t="s">
        <v>34</v>
      </c>
      <c r="B46" s="34" t="s">
        <v>35</v>
      </c>
      <c r="C46" s="17"/>
      <c r="D46" s="90"/>
      <c r="E46" s="109">
        <f t="shared" ref="E46" si="11">E47</f>
        <v>405</v>
      </c>
      <c r="F46" s="1">
        <f t="shared" ref="F46:K46" si="12">F47</f>
        <v>495.1</v>
      </c>
      <c r="G46" s="1">
        <f t="shared" si="12"/>
        <v>186.9</v>
      </c>
      <c r="H46" s="1">
        <f t="shared" si="12"/>
        <v>495.1</v>
      </c>
      <c r="I46" s="1">
        <v>405</v>
      </c>
      <c r="J46" s="98">
        <f t="shared" si="12"/>
        <v>405</v>
      </c>
      <c r="K46" s="1">
        <f t="shared" si="12"/>
        <v>405</v>
      </c>
    </row>
    <row r="47" spans="1:11" ht="25.5" customHeight="1">
      <c r="A47" s="40" t="s">
        <v>36</v>
      </c>
      <c r="B47" s="46" t="s">
        <v>37</v>
      </c>
      <c r="C47" s="22" t="s">
        <v>173</v>
      </c>
      <c r="D47" s="37" t="s">
        <v>171</v>
      </c>
      <c r="E47" s="110">
        <v>405</v>
      </c>
      <c r="F47" s="24">
        <v>495.1</v>
      </c>
      <c r="G47" s="2">
        <v>186.9</v>
      </c>
      <c r="H47" s="24">
        <v>495.1</v>
      </c>
      <c r="I47" s="24">
        <v>405</v>
      </c>
      <c r="J47" s="100">
        <v>405</v>
      </c>
      <c r="K47" s="2">
        <v>405</v>
      </c>
    </row>
    <row r="48" spans="1:11" ht="25.5" customHeight="1">
      <c r="A48" s="16" t="s">
        <v>38</v>
      </c>
      <c r="B48" s="39" t="s">
        <v>39</v>
      </c>
      <c r="C48" s="17"/>
      <c r="D48" s="90"/>
      <c r="E48" s="109">
        <f>E50+E51+E49</f>
        <v>7120</v>
      </c>
      <c r="F48" s="1">
        <f>F50+F51+F49</f>
        <v>9452.2999999999993</v>
      </c>
      <c r="G48" s="1">
        <f>G50+G51+G49</f>
        <v>195.4</v>
      </c>
      <c r="H48" s="1">
        <f t="shared" ref="H48:K48" si="13">H50+H51+H49</f>
        <v>9527.6999999999989</v>
      </c>
      <c r="I48" s="1">
        <f t="shared" si="13"/>
        <v>7180</v>
      </c>
      <c r="J48" s="98">
        <f t="shared" si="13"/>
        <v>7180</v>
      </c>
      <c r="K48" s="1">
        <f t="shared" si="13"/>
        <v>7180</v>
      </c>
    </row>
    <row r="49" spans="1:40" ht="95.25" hidden="1" customHeight="1">
      <c r="A49" s="40" t="s">
        <v>225</v>
      </c>
      <c r="B49" s="25" t="s">
        <v>226</v>
      </c>
      <c r="C49" s="22" t="s">
        <v>173</v>
      </c>
      <c r="D49" s="37" t="s">
        <v>171</v>
      </c>
      <c r="E49" s="109"/>
      <c r="F49" s="1"/>
      <c r="G49" s="1">
        <v>0</v>
      </c>
      <c r="H49" s="1"/>
      <c r="I49" s="1"/>
      <c r="J49" s="98"/>
      <c r="K49" s="1"/>
    </row>
    <row r="50" spans="1:40" ht="93" customHeight="1">
      <c r="A50" s="40" t="s">
        <v>40</v>
      </c>
      <c r="B50" s="47" t="s">
        <v>41</v>
      </c>
      <c r="C50" s="22" t="s">
        <v>173</v>
      </c>
      <c r="D50" s="37" t="s">
        <v>171</v>
      </c>
      <c r="E50" s="110">
        <v>7000</v>
      </c>
      <c r="F50" s="110">
        <v>9332.2999999999993</v>
      </c>
      <c r="G50" s="2">
        <v>0</v>
      </c>
      <c r="H50" s="110">
        <v>9332.2999999999993</v>
      </c>
      <c r="I50" s="110">
        <v>7000</v>
      </c>
      <c r="J50" s="106">
        <v>7000</v>
      </c>
      <c r="K50" s="2">
        <v>7000</v>
      </c>
    </row>
    <row r="51" spans="1:40" ht="41.25" customHeight="1">
      <c r="A51" s="16" t="s">
        <v>42</v>
      </c>
      <c r="B51" s="39" t="s">
        <v>43</v>
      </c>
      <c r="C51" s="17"/>
      <c r="D51" s="90"/>
      <c r="E51" s="109">
        <f>E52+E53</f>
        <v>120</v>
      </c>
      <c r="F51" s="1">
        <f>F52+F53</f>
        <v>120</v>
      </c>
      <c r="G51" s="1">
        <f t="shared" ref="G51:H51" si="14">G52+G53</f>
        <v>195.4</v>
      </c>
      <c r="H51" s="1">
        <f t="shared" si="14"/>
        <v>195.4</v>
      </c>
      <c r="I51" s="1">
        <f>I52+I53</f>
        <v>180</v>
      </c>
      <c r="J51" s="98">
        <f t="shared" ref="J51:K51" si="15">J52+J53</f>
        <v>180</v>
      </c>
      <c r="K51" s="1">
        <f t="shared" si="15"/>
        <v>180</v>
      </c>
    </row>
    <row r="52" spans="1:40" ht="37.5" customHeight="1">
      <c r="A52" s="40" t="s">
        <v>44</v>
      </c>
      <c r="B52" s="43" t="s">
        <v>45</v>
      </c>
      <c r="C52" s="22" t="s">
        <v>173</v>
      </c>
      <c r="D52" s="37" t="s">
        <v>171</v>
      </c>
      <c r="E52" s="113">
        <v>120</v>
      </c>
      <c r="F52" s="7">
        <v>120</v>
      </c>
      <c r="G52" s="7">
        <v>195.4</v>
      </c>
      <c r="H52" s="7">
        <v>195.4</v>
      </c>
      <c r="I52" s="7">
        <v>180</v>
      </c>
      <c r="J52" s="102">
        <v>180</v>
      </c>
      <c r="K52" s="7">
        <v>180</v>
      </c>
    </row>
    <row r="53" spans="1:40" ht="36" hidden="1" customHeight="1">
      <c r="A53" s="40" t="s">
        <v>46</v>
      </c>
      <c r="B53" s="41" t="s">
        <v>45</v>
      </c>
      <c r="C53" s="22" t="s">
        <v>173</v>
      </c>
      <c r="D53" s="37" t="s">
        <v>171</v>
      </c>
      <c r="E53" s="113">
        <v>0</v>
      </c>
      <c r="F53" s="7">
        <v>0</v>
      </c>
      <c r="G53" s="7">
        <v>0</v>
      </c>
      <c r="H53" s="7">
        <v>0</v>
      </c>
      <c r="I53" s="7">
        <v>0</v>
      </c>
      <c r="J53" s="102">
        <v>0</v>
      </c>
      <c r="K53" s="7">
        <v>0</v>
      </c>
    </row>
    <row r="54" spans="1:40" ht="48" customHeight="1">
      <c r="A54" s="48" t="s">
        <v>47</v>
      </c>
      <c r="B54" s="49" t="s">
        <v>48</v>
      </c>
      <c r="C54" s="22" t="s">
        <v>173</v>
      </c>
      <c r="D54" s="37" t="s">
        <v>171</v>
      </c>
      <c r="E54" s="114">
        <v>600</v>
      </c>
      <c r="F54" s="115">
        <v>1707.4</v>
      </c>
      <c r="G54" s="116">
        <v>1649</v>
      </c>
      <c r="H54" s="115">
        <v>1707.4</v>
      </c>
      <c r="I54" s="115">
        <v>600</v>
      </c>
      <c r="J54" s="107">
        <v>600</v>
      </c>
      <c r="K54" s="33">
        <v>600</v>
      </c>
    </row>
    <row r="55" spans="1:40" s="54" customFormat="1" ht="18" hidden="1" customHeight="1">
      <c r="A55" s="50"/>
      <c r="B55" s="51"/>
      <c r="C55" s="52"/>
      <c r="D55" s="19"/>
      <c r="E55" s="111"/>
      <c r="F55" s="32"/>
      <c r="G55" s="53"/>
      <c r="H55" s="53"/>
      <c r="I55" s="32"/>
      <c r="J55" s="101"/>
      <c r="K55" s="53"/>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row>
    <row r="56" spans="1:40" s="54" customFormat="1" ht="4.5" hidden="1" customHeight="1">
      <c r="A56" s="50"/>
      <c r="B56" s="51"/>
      <c r="C56" s="52"/>
      <c r="D56" s="19"/>
      <c r="E56" s="111"/>
      <c r="F56" s="32"/>
      <c r="G56" s="53"/>
      <c r="H56" s="53"/>
      <c r="I56" s="32"/>
      <c r="J56" s="101"/>
      <c r="K56" s="53"/>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row>
    <row r="57" spans="1:40" ht="18" customHeight="1">
      <c r="A57" s="16" t="s">
        <v>156</v>
      </c>
      <c r="B57" s="19" t="s">
        <v>157</v>
      </c>
      <c r="C57" s="52"/>
      <c r="D57" s="19"/>
      <c r="E57" s="111">
        <v>0</v>
      </c>
      <c r="F57" s="32">
        <v>0</v>
      </c>
      <c r="G57" s="53">
        <v>-20.3</v>
      </c>
      <c r="H57" s="53">
        <v>0</v>
      </c>
      <c r="I57" s="32">
        <v>0</v>
      </c>
      <c r="J57" s="101">
        <v>0</v>
      </c>
      <c r="K57" s="53">
        <v>0</v>
      </c>
    </row>
    <row r="58" spans="1:40" ht="19.5" customHeight="1">
      <c r="A58" s="26" t="s">
        <v>49</v>
      </c>
      <c r="B58" s="55" t="s">
        <v>50</v>
      </c>
      <c r="C58" s="52"/>
      <c r="D58" s="55"/>
      <c r="E58" s="109">
        <f t="shared" ref="E58" si="16">E59+E150</f>
        <v>638757.30000000005</v>
      </c>
      <c r="F58" s="1">
        <f>F59+F150+F148+F151</f>
        <v>715396.1</v>
      </c>
      <c r="G58" s="1">
        <f>G59+G150+G148+G151</f>
        <v>514513.1</v>
      </c>
      <c r="H58" s="1">
        <f>H59+H150+H148+H151</f>
        <v>700061.6</v>
      </c>
      <c r="I58" s="1">
        <f>I59+I150+I148+I151</f>
        <v>642900.49999999988</v>
      </c>
      <c r="J58" s="98">
        <f t="shared" ref="J58:K58" si="17">J59+J150+J148+J151</f>
        <v>563240.69999999995</v>
      </c>
      <c r="K58" s="1">
        <f t="shared" si="17"/>
        <v>565351.79999999993</v>
      </c>
    </row>
    <row r="59" spans="1:40" ht="27" customHeight="1">
      <c r="A59" s="26" t="s">
        <v>51</v>
      </c>
      <c r="B59" s="36" t="s">
        <v>52</v>
      </c>
      <c r="C59" s="28"/>
      <c r="D59" s="36"/>
      <c r="E59" s="109">
        <f t="shared" ref="E59" si="18">E60+E66+E95+E121</f>
        <v>638757.30000000005</v>
      </c>
      <c r="F59" s="1">
        <f>F60+F66+F95+F121</f>
        <v>714200.7</v>
      </c>
      <c r="G59" s="1">
        <f>G60+G66+G95+G121</f>
        <v>513317.7</v>
      </c>
      <c r="H59" s="1">
        <f t="shared" ref="H59:K59" si="19">H60+H66+H95+H121</f>
        <v>700220.5</v>
      </c>
      <c r="I59" s="1">
        <f t="shared" si="19"/>
        <v>642900.49999999988</v>
      </c>
      <c r="J59" s="98">
        <f t="shared" si="19"/>
        <v>563240.69999999995</v>
      </c>
      <c r="K59" s="1">
        <f t="shared" si="19"/>
        <v>565351.79999999993</v>
      </c>
    </row>
    <row r="60" spans="1:40" ht="27.75" customHeight="1">
      <c r="A60" s="26" t="s">
        <v>132</v>
      </c>
      <c r="B60" s="30" t="s">
        <v>53</v>
      </c>
      <c r="C60" s="28"/>
      <c r="D60" s="27"/>
      <c r="E60" s="109">
        <f>E61</f>
        <v>142467.5</v>
      </c>
      <c r="F60" s="1">
        <f t="shared" ref="F60:H60" si="20">F61</f>
        <v>142467.5</v>
      </c>
      <c r="G60" s="1">
        <f t="shared" si="20"/>
        <v>106850.7</v>
      </c>
      <c r="H60" s="1">
        <f t="shared" si="20"/>
        <v>142467.5</v>
      </c>
      <c r="I60" s="1">
        <f>I61</f>
        <v>153725.5</v>
      </c>
      <c r="J60" s="98">
        <v>130055.2</v>
      </c>
      <c r="K60" s="1">
        <v>131058.6</v>
      </c>
    </row>
    <row r="61" spans="1:40" ht="50.4" customHeight="1">
      <c r="A61" s="16" t="s">
        <v>137</v>
      </c>
      <c r="B61" s="56" t="s">
        <v>138</v>
      </c>
      <c r="C61" s="52" t="s">
        <v>175</v>
      </c>
      <c r="D61" s="57" t="s">
        <v>271</v>
      </c>
      <c r="E61" s="109">
        <f t="shared" ref="E61" si="21">E62+E63</f>
        <v>142467.5</v>
      </c>
      <c r="F61" s="1">
        <f>F62+F63+F64</f>
        <v>142467.5</v>
      </c>
      <c r="G61" s="1">
        <f>G62+G63+G64</f>
        <v>106850.7</v>
      </c>
      <c r="H61" s="1">
        <f>H62+H63+H64</f>
        <v>142467.5</v>
      </c>
      <c r="I61" s="1">
        <v>153725.5</v>
      </c>
      <c r="J61" s="98">
        <v>130725.5</v>
      </c>
      <c r="K61" s="1">
        <v>131058.6</v>
      </c>
    </row>
    <row r="62" spans="1:40" ht="46.2" customHeight="1">
      <c r="A62" s="40" t="s">
        <v>176</v>
      </c>
      <c r="B62" s="41" t="s">
        <v>177</v>
      </c>
      <c r="C62" s="22" t="s">
        <v>175</v>
      </c>
      <c r="D62" s="57" t="s">
        <v>271</v>
      </c>
      <c r="E62" s="110">
        <v>142467.5</v>
      </c>
      <c r="F62" s="24">
        <v>142467.5</v>
      </c>
      <c r="G62" s="2">
        <v>106850.7</v>
      </c>
      <c r="H62" s="24">
        <v>142467.5</v>
      </c>
      <c r="I62" s="24">
        <f>153725.5</f>
        <v>153725.5</v>
      </c>
      <c r="J62" s="100">
        <f>130055.5</f>
        <v>130055.5</v>
      </c>
      <c r="K62" s="2">
        <f>131058.6</f>
        <v>131058.6</v>
      </c>
    </row>
    <row r="63" spans="1:40" ht="37.5" hidden="1" customHeight="1">
      <c r="A63" s="40" t="s">
        <v>136</v>
      </c>
      <c r="B63" s="43" t="s">
        <v>135</v>
      </c>
      <c r="C63" s="22" t="s">
        <v>175</v>
      </c>
      <c r="D63" s="57" t="s">
        <v>208</v>
      </c>
      <c r="E63" s="110">
        <v>0</v>
      </c>
      <c r="F63" s="24">
        <v>0</v>
      </c>
      <c r="G63" s="2">
        <v>0</v>
      </c>
      <c r="H63" s="24"/>
      <c r="I63" s="24"/>
      <c r="J63" s="100"/>
      <c r="K63" s="2"/>
    </row>
    <row r="64" spans="1:40" ht="48.6" hidden="1" customHeight="1">
      <c r="A64" s="40" t="s">
        <v>213</v>
      </c>
      <c r="B64" s="41" t="s">
        <v>221</v>
      </c>
      <c r="C64" s="22" t="s">
        <v>175</v>
      </c>
      <c r="D64" s="57" t="s">
        <v>208</v>
      </c>
      <c r="E64" s="110">
        <v>0</v>
      </c>
      <c r="F64" s="24">
        <v>0</v>
      </c>
      <c r="G64" s="2">
        <v>0</v>
      </c>
      <c r="H64" s="2"/>
      <c r="I64" s="24"/>
      <c r="J64" s="100"/>
      <c r="K64" s="2"/>
    </row>
    <row r="65" spans="1:11" ht="41.4" hidden="1" customHeight="1">
      <c r="A65" s="40"/>
      <c r="B65" s="43"/>
      <c r="C65" s="22"/>
      <c r="D65" s="57"/>
      <c r="E65" s="110"/>
      <c r="F65" s="24"/>
      <c r="G65" s="2"/>
      <c r="H65" s="2"/>
      <c r="I65" s="24"/>
      <c r="J65" s="100"/>
      <c r="K65" s="2"/>
    </row>
    <row r="66" spans="1:11" ht="29.25" customHeight="1">
      <c r="A66" s="26" t="s">
        <v>133</v>
      </c>
      <c r="B66" s="30" t="s">
        <v>54</v>
      </c>
      <c r="C66" s="28"/>
      <c r="D66" s="27"/>
      <c r="E66" s="109">
        <f>SUM(E67:E94)</f>
        <v>93435.299999999988</v>
      </c>
      <c r="F66" s="1">
        <f>SUM(F67:F94)</f>
        <v>104413.4</v>
      </c>
      <c r="G66" s="1">
        <f>SUM(G67:G94)</f>
        <v>60583.1</v>
      </c>
      <c r="H66" s="1">
        <f t="shared" ref="H66:K66" si="22">SUM(H67:H94)</f>
        <v>100089.59999999999</v>
      </c>
      <c r="I66" s="1">
        <f t="shared" si="22"/>
        <v>34582.300000000003</v>
      </c>
      <c r="J66" s="98">
        <f t="shared" si="22"/>
        <v>0</v>
      </c>
      <c r="K66" s="1">
        <f t="shared" si="22"/>
        <v>0</v>
      </c>
    </row>
    <row r="67" spans="1:11" ht="83.4" customHeight="1">
      <c r="A67" s="20" t="s">
        <v>289</v>
      </c>
      <c r="B67" s="76" t="s">
        <v>290</v>
      </c>
      <c r="C67" s="28" t="s">
        <v>175</v>
      </c>
      <c r="D67" s="57" t="s">
        <v>271</v>
      </c>
      <c r="E67" s="113">
        <v>226.1</v>
      </c>
      <c r="F67" s="7">
        <v>175.5</v>
      </c>
      <c r="G67" s="7">
        <v>175.5</v>
      </c>
      <c r="H67" s="7">
        <v>0</v>
      </c>
      <c r="I67" s="1"/>
      <c r="J67" s="98"/>
      <c r="K67" s="1"/>
    </row>
    <row r="68" spans="1:11" ht="82.8" hidden="1" customHeight="1">
      <c r="A68" s="20" t="s">
        <v>249</v>
      </c>
      <c r="B68" s="58" t="s">
        <v>251</v>
      </c>
      <c r="C68" s="22" t="s">
        <v>175</v>
      </c>
      <c r="D68" s="57" t="s">
        <v>271</v>
      </c>
      <c r="E68" s="113">
        <v>0</v>
      </c>
      <c r="F68" s="7">
        <v>0</v>
      </c>
      <c r="G68" s="1"/>
      <c r="H68" s="7"/>
      <c r="I68" s="1"/>
      <c r="J68" s="98"/>
      <c r="K68" s="1"/>
    </row>
    <row r="69" spans="1:11" ht="64.2" hidden="1" customHeight="1">
      <c r="A69" s="20" t="s">
        <v>250</v>
      </c>
      <c r="B69" s="59" t="s">
        <v>252</v>
      </c>
      <c r="C69" s="22" t="s">
        <v>175</v>
      </c>
      <c r="D69" s="57" t="s">
        <v>271</v>
      </c>
      <c r="E69" s="113">
        <v>0</v>
      </c>
      <c r="F69" s="7">
        <v>0</v>
      </c>
      <c r="G69" s="1"/>
      <c r="H69" s="7"/>
      <c r="I69" s="1"/>
      <c r="J69" s="98"/>
      <c r="K69" s="1"/>
    </row>
    <row r="70" spans="1:11" ht="66" hidden="1" customHeight="1">
      <c r="A70" s="60" t="s">
        <v>158</v>
      </c>
      <c r="B70" s="21" t="s">
        <v>200</v>
      </c>
      <c r="C70" s="22" t="s">
        <v>175</v>
      </c>
      <c r="D70" s="57" t="s">
        <v>271</v>
      </c>
      <c r="E70" s="113">
        <v>0</v>
      </c>
      <c r="F70" s="7"/>
      <c r="G70" s="7"/>
      <c r="H70" s="7"/>
      <c r="I70" s="7"/>
      <c r="J70" s="102"/>
      <c r="K70" s="7"/>
    </row>
    <row r="71" spans="1:11" ht="52.5" hidden="1" customHeight="1">
      <c r="A71" s="60" t="s">
        <v>159</v>
      </c>
      <c r="B71" s="21" t="s">
        <v>160</v>
      </c>
      <c r="C71" s="22" t="s">
        <v>175</v>
      </c>
      <c r="D71" s="57" t="s">
        <v>271</v>
      </c>
      <c r="E71" s="113">
        <v>0</v>
      </c>
      <c r="F71" s="7"/>
      <c r="G71" s="7"/>
      <c r="H71" s="7"/>
      <c r="I71" s="7"/>
      <c r="J71" s="102"/>
      <c r="K71" s="7"/>
    </row>
    <row r="72" spans="1:11" ht="52.5" customHeight="1">
      <c r="A72" s="60" t="s">
        <v>248</v>
      </c>
      <c r="B72" s="61" t="s">
        <v>253</v>
      </c>
      <c r="C72" s="22" t="s">
        <v>175</v>
      </c>
      <c r="D72" s="57" t="s">
        <v>271</v>
      </c>
      <c r="E72" s="113">
        <v>3665</v>
      </c>
      <c r="F72" s="7">
        <v>4956.8</v>
      </c>
      <c r="G72" s="7">
        <v>3561.1</v>
      </c>
      <c r="H72" s="7">
        <v>4956.8</v>
      </c>
      <c r="I72" s="7"/>
      <c r="J72" s="102"/>
      <c r="K72" s="7"/>
    </row>
    <row r="73" spans="1:11" ht="64.5" hidden="1" customHeight="1">
      <c r="A73" s="20" t="s">
        <v>178</v>
      </c>
      <c r="B73" s="21" t="s">
        <v>179</v>
      </c>
      <c r="C73" s="22" t="s">
        <v>175</v>
      </c>
      <c r="D73" s="57" t="s">
        <v>271</v>
      </c>
      <c r="E73" s="113"/>
      <c r="F73" s="24"/>
      <c r="G73" s="2"/>
      <c r="H73" s="24"/>
      <c r="I73" s="24"/>
      <c r="J73" s="100"/>
      <c r="K73" s="2"/>
    </row>
    <row r="74" spans="1:11" ht="64.5" customHeight="1">
      <c r="A74" s="20" t="s">
        <v>192</v>
      </c>
      <c r="B74" s="21" t="s">
        <v>193</v>
      </c>
      <c r="C74" s="22" t="s">
        <v>175</v>
      </c>
      <c r="D74" s="57" t="s">
        <v>271</v>
      </c>
      <c r="E74" s="113">
        <v>13642.9</v>
      </c>
      <c r="F74" s="24">
        <v>13642.9</v>
      </c>
      <c r="G74" s="2">
        <v>8117.4</v>
      </c>
      <c r="H74" s="24">
        <v>13642</v>
      </c>
      <c r="I74" s="24"/>
      <c r="J74" s="100"/>
      <c r="K74" s="2"/>
    </row>
    <row r="75" spans="1:11" ht="64.5" hidden="1" customHeight="1">
      <c r="A75" s="60" t="s">
        <v>247</v>
      </c>
      <c r="B75" s="62" t="s">
        <v>254</v>
      </c>
      <c r="C75" s="22" t="s">
        <v>175</v>
      </c>
      <c r="D75" s="57" t="s">
        <v>271</v>
      </c>
      <c r="E75" s="113">
        <v>0</v>
      </c>
      <c r="F75" s="24">
        <v>0</v>
      </c>
      <c r="G75" s="2"/>
      <c r="H75" s="24"/>
      <c r="I75" s="24"/>
      <c r="J75" s="100"/>
      <c r="K75" s="2"/>
    </row>
    <row r="76" spans="1:11" ht="48" customHeight="1">
      <c r="A76" s="60" t="s">
        <v>161</v>
      </c>
      <c r="B76" s="21" t="s">
        <v>162</v>
      </c>
      <c r="C76" s="22" t="s">
        <v>175</v>
      </c>
      <c r="D76" s="57" t="s">
        <v>271</v>
      </c>
      <c r="E76" s="113">
        <v>851.3</v>
      </c>
      <c r="F76" s="7">
        <v>856.2</v>
      </c>
      <c r="G76" s="7">
        <v>856.2</v>
      </c>
      <c r="H76" s="7">
        <v>0</v>
      </c>
      <c r="I76" s="7"/>
      <c r="J76" s="98"/>
      <c r="K76" s="1"/>
    </row>
    <row r="77" spans="1:11" ht="34.799999999999997" customHeight="1">
      <c r="A77" s="60" t="s">
        <v>293</v>
      </c>
      <c r="B77" s="76" t="s">
        <v>294</v>
      </c>
      <c r="C77" s="22" t="s">
        <v>175</v>
      </c>
      <c r="D77" s="57" t="s">
        <v>271</v>
      </c>
      <c r="E77" s="113">
        <v>1020.4</v>
      </c>
      <c r="F77" s="7">
        <v>1020.4</v>
      </c>
      <c r="G77" s="7">
        <v>1020.4</v>
      </c>
      <c r="H77" s="7"/>
      <c r="I77" s="7"/>
      <c r="J77" s="98"/>
      <c r="K77" s="1"/>
    </row>
    <row r="78" spans="1:11" ht="49.2" customHeight="1">
      <c r="A78" s="60" t="s">
        <v>291</v>
      </c>
      <c r="B78" s="76" t="s">
        <v>292</v>
      </c>
      <c r="C78" s="22" t="s">
        <v>175</v>
      </c>
      <c r="D78" s="57" t="s">
        <v>271</v>
      </c>
      <c r="E78" s="113">
        <v>4937.8</v>
      </c>
      <c r="F78" s="7">
        <v>4937.8</v>
      </c>
      <c r="G78" s="7">
        <v>0</v>
      </c>
      <c r="H78" s="7">
        <v>4937.8</v>
      </c>
      <c r="I78" s="7"/>
      <c r="J78" s="98"/>
      <c r="K78" s="1"/>
    </row>
    <row r="79" spans="1:11" ht="42" customHeight="1">
      <c r="A79" s="60" t="s">
        <v>163</v>
      </c>
      <c r="B79" s="21" t="s">
        <v>164</v>
      </c>
      <c r="C79" s="22" t="s">
        <v>175</v>
      </c>
      <c r="D79" s="57" t="s">
        <v>271</v>
      </c>
      <c r="E79" s="113">
        <v>270.8</v>
      </c>
      <c r="F79" s="117">
        <v>270.8</v>
      </c>
      <c r="G79" s="7">
        <v>270.8</v>
      </c>
      <c r="H79" s="117">
        <v>0</v>
      </c>
      <c r="I79" s="7"/>
      <c r="J79" s="98"/>
      <c r="K79" s="1"/>
    </row>
    <row r="80" spans="1:11" ht="42.75" hidden="1" customHeight="1">
      <c r="A80" s="60" t="s">
        <v>201</v>
      </c>
      <c r="B80" s="21" t="s">
        <v>202</v>
      </c>
      <c r="C80" s="22" t="s">
        <v>175</v>
      </c>
      <c r="D80" s="57" t="s">
        <v>271</v>
      </c>
      <c r="E80" s="113"/>
      <c r="F80" s="117"/>
      <c r="G80" s="7"/>
      <c r="H80" s="117"/>
      <c r="I80" s="7"/>
      <c r="J80" s="102"/>
      <c r="K80" s="7"/>
    </row>
    <row r="81" spans="1:40" ht="51" hidden="1" customHeight="1">
      <c r="A81" s="20" t="s">
        <v>181</v>
      </c>
      <c r="B81" s="21" t="s">
        <v>134</v>
      </c>
      <c r="C81" s="22" t="s">
        <v>175</v>
      </c>
      <c r="D81" s="57" t="s">
        <v>271</v>
      </c>
      <c r="E81" s="113"/>
      <c r="F81" s="7"/>
      <c r="G81" s="2"/>
      <c r="H81" s="7"/>
      <c r="I81" s="7"/>
      <c r="J81" s="102"/>
      <c r="K81" s="6"/>
    </row>
    <row r="82" spans="1:40" ht="40.5" hidden="1" customHeight="1">
      <c r="A82" s="20" t="s">
        <v>101</v>
      </c>
      <c r="B82" s="21" t="s">
        <v>77</v>
      </c>
      <c r="C82" s="22" t="s">
        <v>175</v>
      </c>
      <c r="D82" s="57" t="s">
        <v>271</v>
      </c>
      <c r="E82" s="113"/>
      <c r="F82" s="7"/>
      <c r="G82" s="2"/>
      <c r="H82" s="7"/>
      <c r="I82" s="7"/>
      <c r="J82" s="102"/>
      <c r="K82" s="2"/>
    </row>
    <row r="83" spans="1:40" ht="52.8" customHeight="1">
      <c r="A83" s="20" t="s">
        <v>128</v>
      </c>
      <c r="B83" s="21" t="s">
        <v>129</v>
      </c>
      <c r="C83" s="22" t="s">
        <v>175</v>
      </c>
      <c r="D83" s="57" t="s">
        <v>271</v>
      </c>
      <c r="E83" s="110">
        <v>25257.8</v>
      </c>
      <c r="F83" s="7">
        <v>33388.300000000003</v>
      </c>
      <c r="G83" s="2">
        <v>22206.3</v>
      </c>
      <c r="H83" s="7">
        <v>33388.300000000003</v>
      </c>
      <c r="I83" s="7">
        <v>32582.3</v>
      </c>
      <c r="J83" s="102"/>
      <c r="K83" s="2"/>
    </row>
    <row r="84" spans="1:40" ht="55.8" customHeight="1">
      <c r="A84" s="20" t="s">
        <v>165</v>
      </c>
      <c r="B84" s="21" t="s">
        <v>167</v>
      </c>
      <c r="C84" s="22" t="s">
        <v>175</v>
      </c>
      <c r="D84" s="57" t="s">
        <v>271</v>
      </c>
      <c r="E84" s="110">
        <v>20481.3</v>
      </c>
      <c r="F84" s="24">
        <v>20481.3</v>
      </c>
      <c r="G84" s="2">
        <v>14653.8</v>
      </c>
      <c r="H84" s="24">
        <v>20481.3</v>
      </c>
      <c r="I84" s="24">
        <v>2000</v>
      </c>
      <c r="J84" s="100"/>
      <c r="K84" s="2"/>
    </row>
    <row r="85" spans="1:40" ht="49.5" customHeight="1">
      <c r="A85" s="20" t="s">
        <v>166</v>
      </c>
      <c r="B85" s="21" t="s">
        <v>203</v>
      </c>
      <c r="C85" s="22" t="s">
        <v>175</v>
      </c>
      <c r="D85" s="57" t="s">
        <v>271</v>
      </c>
      <c r="E85" s="113">
        <v>6118</v>
      </c>
      <c r="F85" s="24">
        <v>7094.4</v>
      </c>
      <c r="G85" s="2">
        <v>2880.3</v>
      </c>
      <c r="H85" s="24">
        <v>7094.4</v>
      </c>
      <c r="I85" s="7"/>
      <c r="J85" s="102"/>
      <c r="K85" s="2"/>
    </row>
    <row r="86" spans="1:40" ht="49.5" hidden="1" customHeight="1">
      <c r="A86" s="63" t="s">
        <v>195</v>
      </c>
      <c r="B86" s="62" t="s">
        <v>194</v>
      </c>
      <c r="C86" s="22" t="s">
        <v>175</v>
      </c>
      <c r="D86" s="57" t="s">
        <v>271</v>
      </c>
      <c r="E86" s="113"/>
      <c r="F86" s="24"/>
      <c r="G86" s="2"/>
      <c r="H86" s="24"/>
      <c r="I86" s="24"/>
      <c r="J86" s="100"/>
      <c r="K86" s="2"/>
    </row>
    <row r="87" spans="1:40" ht="33" hidden="1" customHeight="1">
      <c r="A87" s="64" t="s">
        <v>227</v>
      </c>
      <c r="B87" s="65" t="s">
        <v>196</v>
      </c>
      <c r="C87" s="22" t="s">
        <v>175</v>
      </c>
      <c r="D87" s="57" t="s">
        <v>271</v>
      </c>
      <c r="E87" s="113"/>
      <c r="F87" s="24"/>
      <c r="G87" s="2"/>
      <c r="H87" s="24"/>
      <c r="I87" s="24"/>
      <c r="J87" s="100"/>
      <c r="K87" s="2"/>
    </row>
    <row r="88" spans="1:40" ht="66.75" hidden="1" customHeight="1">
      <c r="A88" s="20" t="s">
        <v>199</v>
      </c>
      <c r="B88" s="21" t="s">
        <v>191</v>
      </c>
      <c r="C88" s="22" t="s">
        <v>175</v>
      </c>
      <c r="D88" s="57" t="s">
        <v>271</v>
      </c>
      <c r="E88" s="110"/>
      <c r="F88" s="7"/>
      <c r="G88" s="2"/>
      <c r="H88" s="7"/>
      <c r="I88" s="7"/>
      <c r="J88" s="102"/>
      <c r="K88" s="2"/>
    </row>
    <row r="89" spans="1:40" ht="37.5" hidden="1" customHeight="1">
      <c r="A89" s="66" t="s">
        <v>130</v>
      </c>
      <c r="B89" s="67" t="s">
        <v>131</v>
      </c>
      <c r="C89" s="68" t="s">
        <v>175</v>
      </c>
      <c r="D89" s="57" t="s">
        <v>271</v>
      </c>
      <c r="E89" s="118"/>
      <c r="F89" s="119"/>
      <c r="G89" s="120"/>
      <c r="H89" s="119"/>
      <c r="I89" s="121"/>
      <c r="J89" s="108"/>
      <c r="K89" s="6"/>
    </row>
    <row r="90" spans="1:40" s="54" customFormat="1" ht="67.5" customHeight="1">
      <c r="A90" s="20" t="s">
        <v>204</v>
      </c>
      <c r="B90" s="21" t="s">
        <v>206</v>
      </c>
      <c r="C90" s="22" t="s">
        <v>175</v>
      </c>
      <c r="D90" s="57" t="s">
        <v>271</v>
      </c>
      <c r="E90" s="110">
        <v>13729</v>
      </c>
      <c r="F90" s="122">
        <v>14854.1</v>
      </c>
      <c r="G90" s="122">
        <v>4827.1000000000004</v>
      </c>
      <c r="H90" s="122">
        <v>14854.1</v>
      </c>
      <c r="I90" s="24"/>
      <c r="J90" s="100"/>
      <c r="K90" s="2"/>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row>
    <row r="91" spans="1:40" s="54" customFormat="1" ht="67.5" hidden="1" customHeight="1">
      <c r="A91" s="20" t="s">
        <v>192</v>
      </c>
      <c r="B91" s="69" t="s">
        <v>224</v>
      </c>
      <c r="C91" s="22" t="s">
        <v>175</v>
      </c>
      <c r="D91" s="57" t="s">
        <v>271</v>
      </c>
      <c r="E91" s="110"/>
      <c r="F91" s="122"/>
      <c r="G91" s="123"/>
      <c r="H91" s="122"/>
      <c r="I91" s="24"/>
      <c r="J91" s="100"/>
      <c r="K91" s="2"/>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row>
    <row r="92" spans="1:40" s="54" customFormat="1" ht="66.75" customHeight="1">
      <c r="A92" s="20" t="s">
        <v>205</v>
      </c>
      <c r="B92" s="21" t="s">
        <v>207</v>
      </c>
      <c r="C92" s="22" t="s">
        <v>175</v>
      </c>
      <c r="D92" s="57" t="s">
        <v>271</v>
      </c>
      <c r="E92" s="110">
        <v>234.9</v>
      </c>
      <c r="F92" s="122">
        <v>234.9</v>
      </c>
      <c r="G92" s="122">
        <v>14.2</v>
      </c>
      <c r="H92" s="122">
        <v>234.9</v>
      </c>
      <c r="I92" s="24"/>
      <c r="J92" s="100"/>
      <c r="K92" s="2"/>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row>
    <row r="93" spans="1:40" ht="59.4" customHeight="1">
      <c r="A93" s="20" t="s">
        <v>246</v>
      </c>
      <c r="B93" s="59" t="s">
        <v>255</v>
      </c>
      <c r="C93" s="22" t="s">
        <v>175</v>
      </c>
      <c r="D93" s="57" t="s">
        <v>271</v>
      </c>
      <c r="E93" s="124">
        <v>3000</v>
      </c>
      <c r="F93" s="122">
        <v>2000</v>
      </c>
      <c r="G93" s="122">
        <v>2000</v>
      </c>
      <c r="H93" s="122">
        <v>0</v>
      </c>
      <c r="I93" s="54"/>
      <c r="J93" s="103"/>
      <c r="K93" s="54"/>
    </row>
    <row r="94" spans="1:40" ht="66" customHeight="1">
      <c r="A94" s="20" t="s">
        <v>295</v>
      </c>
      <c r="B94" s="93" t="s">
        <v>296</v>
      </c>
      <c r="C94" s="22" t="s">
        <v>175</v>
      </c>
      <c r="D94" s="57" t="s">
        <v>271</v>
      </c>
      <c r="E94" s="124">
        <v>0</v>
      </c>
      <c r="F94" s="122">
        <v>500</v>
      </c>
      <c r="G94" s="122">
        <v>0</v>
      </c>
      <c r="H94" s="122">
        <v>500</v>
      </c>
      <c r="I94" s="54"/>
      <c r="J94" s="103"/>
      <c r="K94" s="54"/>
    </row>
    <row r="95" spans="1:40" ht="32.1" customHeight="1">
      <c r="A95" s="26" t="s">
        <v>102</v>
      </c>
      <c r="B95" s="30" t="s">
        <v>55</v>
      </c>
      <c r="C95" s="22" t="s">
        <v>175</v>
      </c>
      <c r="D95" s="57" t="s">
        <v>271</v>
      </c>
      <c r="E95" s="109">
        <f t="shared" ref="E95:K95" si="23">SUM(E96:E120)</f>
        <v>366331.5</v>
      </c>
      <c r="F95" s="1">
        <f t="shared" si="23"/>
        <v>411662.89999999997</v>
      </c>
      <c r="G95" s="1">
        <f t="shared" si="23"/>
        <v>308116.2</v>
      </c>
      <c r="H95" s="1">
        <f t="shared" si="23"/>
        <v>411662.89999999997</v>
      </c>
      <c r="I95" s="1">
        <f t="shared" si="23"/>
        <v>417118.1</v>
      </c>
      <c r="J95" s="98">
        <f t="shared" si="23"/>
        <v>412299.80000000005</v>
      </c>
      <c r="K95" s="1">
        <f t="shared" si="23"/>
        <v>413174.5</v>
      </c>
    </row>
    <row r="96" spans="1:40" ht="58.8" customHeight="1">
      <c r="A96" s="40" t="s">
        <v>103</v>
      </c>
      <c r="B96" s="41" t="s">
        <v>56</v>
      </c>
      <c r="C96" s="22" t="s">
        <v>175</v>
      </c>
      <c r="D96" s="57" t="s">
        <v>271</v>
      </c>
      <c r="E96" s="110">
        <v>255717.3</v>
      </c>
      <c r="F96" s="24">
        <v>283507</v>
      </c>
      <c r="G96" s="2">
        <v>218435.7</v>
      </c>
      <c r="H96" s="24">
        <v>283507</v>
      </c>
      <c r="I96" s="2">
        <v>313947.2</v>
      </c>
      <c r="J96" s="99">
        <v>309025.7</v>
      </c>
      <c r="K96" s="2">
        <v>309811.59999999998</v>
      </c>
    </row>
    <row r="97" spans="1:11" ht="65.25" customHeight="1">
      <c r="A97" s="40" t="s">
        <v>104</v>
      </c>
      <c r="B97" s="43" t="s">
        <v>57</v>
      </c>
      <c r="C97" s="22" t="s">
        <v>175</v>
      </c>
      <c r="D97" s="57" t="s">
        <v>271</v>
      </c>
      <c r="E97" s="110">
        <v>933.5</v>
      </c>
      <c r="F97" s="24">
        <v>933.5</v>
      </c>
      <c r="G97" s="2">
        <v>493.3</v>
      </c>
      <c r="H97" s="24">
        <v>933.5</v>
      </c>
      <c r="I97" s="24">
        <v>1088.5999999999999</v>
      </c>
      <c r="J97" s="100">
        <v>1088.5999999999999</v>
      </c>
      <c r="K97" s="24">
        <v>1088.5999999999999</v>
      </c>
    </row>
    <row r="98" spans="1:11" ht="51" customHeight="1">
      <c r="A98" s="40" t="s">
        <v>105</v>
      </c>
      <c r="B98" s="41" t="s">
        <v>58</v>
      </c>
      <c r="C98" s="22" t="s">
        <v>175</v>
      </c>
      <c r="D98" s="57" t="s">
        <v>271</v>
      </c>
      <c r="E98" s="110">
        <v>1920.2</v>
      </c>
      <c r="F98" s="24">
        <v>1789.3</v>
      </c>
      <c r="G98" s="2">
        <v>1341.9</v>
      </c>
      <c r="H98" s="24">
        <v>1789.3</v>
      </c>
      <c r="I98" s="24">
        <v>2034.1</v>
      </c>
      <c r="J98" s="100">
        <v>2098</v>
      </c>
      <c r="K98" s="24">
        <v>2189</v>
      </c>
    </row>
    <row r="99" spans="1:11" ht="51" customHeight="1">
      <c r="A99" s="40" t="s">
        <v>106</v>
      </c>
      <c r="B99" s="43" t="s">
        <v>59</v>
      </c>
      <c r="C99" s="22" t="s">
        <v>175</v>
      </c>
      <c r="D99" s="57" t="s">
        <v>271</v>
      </c>
      <c r="E99" s="110">
        <v>466.7</v>
      </c>
      <c r="F99" s="24">
        <v>466.7</v>
      </c>
      <c r="G99" s="2">
        <v>350</v>
      </c>
      <c r="H99" s="24">
        <v>466.7</v>
      </c>
      <c r="I99" s="24">
        <v>544.29999999999995</v>
      </c>
      <c r="J99" s="100">
        <v>544.29999999999995</v>
      </c>
      <c r="K99" s="24">
        <v>544.29999999999995</v>
      </c>
    </row>
    <row r="100" spans="1:11" ht="69" customHeight="1">
      <c r="A100" s="40" t="s">
        <v>107</v>
      </c>
      <c r="B100" s="43" t="s">
        <v>60</v>
      </c>
      <c r="C100" s="22" t="s">
        <v>175</v>
      </c>
      <c r="D100" s="57" t="s">
        <v>271</v>
      </c>
      <c r="E100" s="110">
        <v>1482.9</v>
      </c>
      <c r="F100" s="24">
        <v>1400.2</v>
      </c>
      <c r="G100" s="2">
        <v>703.9</v>
      </c>
      <c r="H100" s="24">
        <v>1400.2</v>
      </c>
      <c r="I100" s="24">
        <v>1632.9</v>
      </c>
      <c r="J100" s="100">
        <v>1632.9</v>
      </c>
      <c r="K100" s="24">
        <v>1632.9</v>
      </c>
    </row>
    <row r="101" spans="1:11" ht="80.25" hidden="1" customHeight="1">
      <c r="A101" s="40"/>
      <c r="B101" s="41"/>
      <c r="C101" s="22"/>
      <c r="D101" s="57"/>
      <c r="E101" s="110"/>
      <c r="F101" s="24"/>
      <c r="G101" s="2"/>
      <c r="H101" s="24"/>
      <c r="I101" s="24"/>
      <c r="J101" s="100"/>
      <c r="K101" s="24"/>
    </row>
    <row r="102" spans="1:11" ht="77.25" hidden="1" customHeight="1">
      <c r="A102" s="40" t="s">
        <v>108</v>
      </c>
      <c r="B102" s="43" t="s">
        <v>61</v>
      </c>
      <c r="C102" s="22" t="s">
        <v>175</v>
      </c>
      <c r="D102" s="57" t="s">
        <v>271</v>
      </c>
      <c r="E102" s="110">
        <v>0</v>
      </c>
      <c r="F102" s="24">
        <v>0</v>
      </c>
      <c r="G102" s="2">
        <v>0</v>
      </c>
      <c r="H102" s="24">
        <v>0</v>
      </c>
      <c r="I102" s="24"/>
      <c r="J102" s="100"/>
      <c r="K102" s="24"/>
    </row>
    <row r="103" spans="1:11" ht="108.6" customHeight="1">
      <c r="A103" s="40" t="s">
        <v>109</v>
      </c>
      <c r="B103" s="43" t="s">
        <v>62</v>
      </c>
      <c r="C103" s="22" t="s">
        <v>175</v>
      </c>
      <c r="D103" s="57" t="s">
        <v>271</v>
      </c>
      <c r="E103" s="110">
        <v>305.5</v>
      </c>
      <c r="F103" s="24">
        <v>303.10000000000002</v>
      </c>
      <c r="G103" s="2">
        <v>203.5</v>
      </c>
      <c r="H103" s="24">
        <v>303.10000000000002</v>
      </c>
      <c r="I103" s="24">
        <v>1904.1</v>
      </c>
      <c r="J103" s="100">
        <v>1904.1</v>
      </c>
      <c r="K103" s="24">
        <v>1904.1</v>
      </c>
    </row>
    <row r="104" spans="1:11" ht="77.25" customHeight="1">
      <c r="A104" s="40" t="s">
        <v>110</v>
      </c>
      <c r="B104" s="41" t="s">
        <v>63</v>
      </c>
      <c r="C104" s="22" t="s">
        <v>175</v>
      </c>
      <c r="D104" s="57" t="s">
        <v>271</v>
      </c>
      <c r="E104" s="113">
        <v>5399.3</v>
      </c>
      <c r="F104" s="24">
        <v>2429.3000000000002</v>
      </c>
      <c r="G104" s="2">
        <v>2084.6</v>
      </c>
      <c r="H104" s="24">
        <v>2429.3000000000002</v>
      </c>
      <c r="I104" s="24">
        <v>89.7</v>
      </c>
      <c r="J104" s="100">
        <v>93</v>
      </c>
      <c r="K104" s="24">
        <v>95.5</v>
      </c>
    </row>
    <row r="105" spans="1:11" ht="64.5" hidden="1" customHeight="1">
      <c r="A105" s="40" t="s">
        <v>111</v>
      </c>
      <c r="B105" s="43" t="s">
        <v>64</v>
      </c>
      <c r="C105" s="22" t="s">
        <v>175</v>
      </c>
      <c r="D105" s="57" t="s">
        <v>271</v>
      </c>
      <c r="E105" s="110">
        <v>0</v>
      </c>
      <c r="F105" s="24">
        <v>0</v>
      </c>
      <c r="G105" s="2">
        <v>0</v>
      </c>
      <c r="H105" s="24">
        <v>0</v>
      </c>
      <c r="I105" s="2"/>
      <c r="J105" s="99"/>
      <c r="K105" s="2"/>
    </row>
    <row r="106" spans="1:11" ht="72" hidden="1" customHeight="1">
      <c r="A106" s="40"/>
      <c r="B106" s="41"/>
      <c r="C106" s="22"/>
      <c r="D106" s="57"/>
      <c r="E106" s="110"/>
      <c r="F106" s="24"/>
      <c r="G106" s="2"/>
      <c r="H106" s="24"/>
      <c r="I106" s="24">
        <v>0</v>
      </c>
      <c r="J106" s="100">
        <v>0</v>
      </c>
      <c r="K106" s="24">
        <v>0</v>
      </c>
    </row>
    <row r="107" spans="1:11" ht="84" customHeight="1">
      <c r="A107" s="40" t="s">
        <v>112</v>
      </c>
      <c r="B107" s="43" t="s">
        <v>65</v>
      </c>
      <c r="C107" s="22" t="s">
        <v>175</v>
      </c>
      <c r="D107" s="57" t="s">
        <v>271</v>
      </c>
      <c r="E107" s="110">
        <v>8126.5</v>
      </c>
      <c r="F107" s="24">
        <v>8126.5</v>
      </c>
      <c r="G107" s="2">
        <v>1912.5</v>
      </c>
      <c r="H107" s="24">
        <v>8126.5</v>
      </c>
      <c r="I107" s="24">
        <v>5542.9</v>
      </c>
      <c r="J107" s="100">
        <v>5542.9</v>
      </c>
      <c r="K107" s="24">
        <v>5542.9</v>
      </c>
    </row>
    <row r="108" spans="1:11" ht="63" customHeight="1">
      <c r="A108" s="40" t="s">
        <v>113</v>
      </c>
      <c r="B108" s="43" t="s">
        <v>66</v>
      </c>
      <c r="C108" s="22" t="s">
        <v>175</v>
      </c>
      <c r="D108" s="57" t="s">
        <v>271</v>
      </c>
      <c r="E108" s="110">
        <v>1868.5</v>
      </c>
      <c r="F108" s="24">
        <v>1075</v>
      </c>
      <c r="G108" s="2">
        <v>344.8</v>
      </c>
      <c r="H108" s="24">
        <v>1075</v>
      </c>
      <c r="I108" s="24">
        <v>915</v>
      </c>
      <c r="J108" s="100">
        <v>915</v>
      </c>
      <c r="K108" s="24">
        <v>915</v>
      </c>
    </row>
    <row r="109" spans="1:11" ht="78.599999999999994" customHeight="1">
      <c r="A109" s="40" t="s">
        <v>114</v>
      </c>
      <c r="B109" s="43" t="s">
        <v>67</v>
      </c>
      <c r="C109" s="22" t="s">
        <v>175</v>
      </c>
      <c r="D109" s="57" t="s">
        <v>271</v>
      </c>
      <c r="E109" s="110">
        <v>306.10000000000002</v>
      </c>
      <c r="F109" s="24">
        <v>303.3</v>
      </c>
      <c r="G109" s="2">
        <v>170.2</v>
      </c>
      <c r="H109" s="24">
        <v>303.3</v>
      </c>
      <c r="I109" s="24">
        <v>253.6</v>
      </c>
      <c r="J109" s="100">
        <v>262.89999999999998</v>
      </c>
      <c r="K109" s="24">
        <v>272.60000000000002</v>
      </c>
    </row>
    <row r="110" spans="1:11" ht="78" hidden="1" customHeight="1">
      <c r="A110" s="40" t="s">
        <v>115</v>
      </c>
      <c r="B110" s="71" t="s">
        <v>68</v>
      </c>
      <c r="C110" s="22" t="s">
        <v>175</v>
      </c>
      <c r="D110" s="57" t="s">
        <v>271</v>
      </c>
      <c r="E110" s="110"/>
      <c r="F110" s="24"/>
      <c r="G110" s="6"/>
      <c r="H110" s="24"/>
      <c r="I110" s="24"/>
      <c r="J110" s="100"/>
      <c r="K110" s="24"/>
    </row>
    <row r="111" spans="1:11" ht="33.75" hidden="1" customHeight="1">
      <c r="A111" s="40" t="s">
        <v>116</v>
      </c>
      <c r="B111" s="71" t="s">
        <v>69</v>
      </c>
      <c r="C111" s="22" t="s">
        <v>175</v>
      </c>
      <c r="D111" s="57" t="s">
        <v>271</v>
      </c>
      <c r="E111" s="110"/>
      <c r="F111" s="24"/>
      <c r="G111" s="6"/>
      <c r="H111" s="24"/>
      <c r="I111" s="24"/>
      <c r="J111" s="100"/>
      <c r="K111" s="24"/>
    </row>
    <row r="112" spans="1:11" ht="51" customHeight="1">
      <c r="A112" s="40" t="s">
        <v>117</v>
      </c>
      <c r="B112" s="70" t="s">
        <v>70</v>
      </c>
      <c r="C112" s="22" t="s">
        <v>175</v>
      </c>
      <c r="D112" s="57" t="s">
        <v>271</v>
      </c>
      <c r="E112" s="110">
        <v>71999.5</v>
      </c>
      <c r="F112" s="24">
        <v>80418.399999999994</v>
      </c>
      <c r="G112" s="2">
        <v>60322.8</v>
      </c>
      <c r="H112" s="24">
        <v>80418.399999999994</v>
      </c>
      <c r="I112" s="24">
        <v>87998.7</v>
      </c>
      <c r="J112" s="100">
        <v>87998.7</v>
      </c>
      <c r="K112" s="24">
        <v>87998.7</v>
      </c>
    </row>
    <row r="113" spans="1:11" ht="129" hidden="1" customHeight="1">
      <c r="A113" s="40" t="s">
        <v>118</v>
      </c>
      <c r="B113" s="43" t="s">
        <v>71</v>
      </c>
      <c r="C113" s="22" t="s">
        <v>175</v>
      </c>
      <c r="D113" s="57" t="s">
        <v>271</v>
      </c>
      <c r="E113" s="113">
        <v>0</v>
      </c>
      <c r="F113" s="24">
        <v>0</v>
      </c>
      <c r="G113" s="2"/>
      <c r="H113" s="24"/>
      <c r="I113" s="24"/>
      <c r="J113" s="100"/>
      <c r="K113" s="24"/>
    </row>
    <row r="114" spans="1:11" ht="80.25" hidden="1" customHeight="1">
      <c r="A114" s="40" t="s">
        <v>119</v>
      </c>
      <c r="B114" s="21" t="s">
        <v>180</v>
      </c>
      <c r="C114" s="22" t="s">
        <v>175</v>
      </c>
      <c r="D114" s="57" t="s">
        <v>271</v>
      </c>
      <c r="E114" s="110"/>
      <c r="F114" s="24"/>
      <c r="G114" s="2"/>
      <c r="H114" s="24"/>
      <c r="I114" s="2"/>
      <c r="J114" s="99"/>
      <c r="K114" s="2"/>
    </row>
    <row r="115" spans="1:11" ht="117.6" customHeight="1">
      <c r="A115" s="40" t="s">
        <v>287</v>
      </c>
      <c r="B115" s="80" t="s">
        <v>288</v>
      </c>
      <c r="C115" s="22" t="s">
        <v>175</v>
      </c>
      <c r="D115" s="57" t="s">
        <v>271</v>
      </c>
      <c r="E115" s="110">
        <v>0</v>
      </c>
      <c r="F115" s="24">
        <v>82.7</v>
      </c>
      <c r="G115" s="2">
        <v>66.2</v>
      </c>
      <c r="H115" s="24">
        <v>82.7</v>
      </c>
      <c r="I115" s="2">
        <v>109.5</v>
      </c>
      <c r="J115" s="99">
        <v>113.9</v>
      </c>
      <c r="K115" s="2">
        <v>118.4</v>
      </c>
    </row>
    <row r="116" spans="1:11" ht="80.25" customHeight="1">
      <c r="A116" s="40" t="s">
        <v>182</v>
      </c>
      <c r="B116" s="21" t="s">
        <v>183</v>
      </c>
      <c r="C116" s="22" t="s">
        <v>175</v>
      </c>
      <c r="D116" s="57" t="s">
        <v>271</v>
      </c>
      <c r="E116" s="110">
        <v>762</v>
      </c>
      <c r="F116" s="24">
        <v>1130</v>
      </c>
      <c r="G116" s="2">
        <v>0</v>
      </c>
      <c r="H116" s="24">
        <v>1130</v>
      </c>
      <c r="I116" s="24">
        <v>997.5</v>
      </c>
      <c r="J116" s="100">
        <v>997.5</v>
      </c>
      <c r="K116" s="24">
        <v>997.5</v>
      </c>
    </row>
    <row r="117" spans="1:11" ht="65.25" customHeight="1">
      <c r="A117" s="40" t="s">
        <v>120</v>
      </c>
      <c r="B117" s="21" t="s">
        <v>78</v>
      </c>
      <c r="C117" s="22" t="s">
        <v>175</v>
      </c>
      <c r="D117" s="57" t="s">
        <v>271</v>
      </c>
      <c r="E117" s="113">
        <v>2.6</v>
      </c>
      <c r="F117" s="24">
        <v>1.9</v>
      </c>
      <c r="G117" s="2"/>
      <c r="H117" s="24">
        <v>1.9</v>
      </c>
      <c r="I117" s="24">
        <v>4.3</v>
      </c>
      <c r="J117" s="100">
        <v>26.6</v>
      </c>
      <c r="K117" s="24">
        <v>7.7</v>
      </c>
    </row>
    <row r="118" spans="1:11" ht="65.25" customHeight="1">
      <c r="A118" s="72" t="s">
        <v>198</v>
      </c>
      <c r="B118" s="73" t="s">
        <v>197</v>
      </c>
      <c r="C118" s="22" t="s">
        <v>175</v>
      </c>
      <c r="D118" s="57" t="s">
        <v>271</v>
      </c>
      <c r="E118" s="113">
        <v>17030.2</v>
      </c>
      <c r="F118" s="24">
        <v>29685.3</v>
      </c>
      <c r="G118" s="2">
        <v>21678.6</v>
      </c>
      <c r="H118" s="24">
        <v>29685.3</v>
      </c>
      <c r="I118" s="24"/>
      <c r="J118" s="100"/>
      <c r="K118" s="24"/>
    </row>
    <row r="119" spans="1:11" ht="49.2" hidden="1" customHeight="1">
      <c r="A119" s="72" t="s">
        <v>214</v>
      </c>
      <c r="B119" s="74" t="s">
        <v>215</v>
      </c>
      <c r="C119" s="22" t="s">
        <v>175</v>
      </c>
      <c r="D119" s="57" t="s">
        <v>271</v>
      </c>
      <c r="E119" s="109"/>
      <c r="F119" s="24"/>
      <c r="G119" s="2"/>
      <c r="H119" s="24"/>
      <c r="I119" s="24"/>
      <c r="J119" s="100"/>
      <c r="K119" s="24"/>
    </row>
    <row r="120" spans="1:11" ht="148.80000000000001" customHeight="1">
      <c r="A120" s="72" t="s">
        <v>237</v>
      </c>
      <c r="B120" s="43" t="s">
        <v>236</v>
      </c>
      <c r="C120" s="22" t="s">
        <v>175</v>
      </c>
      <c r="D120" s="57" t="s">
        <v>271</v>
      </c>
      <c r="E120" s="113">
        <v>10.7</v>
      </c>
      <c r="F120" s="24">
        <v>10.7</v>
      </c>
      <c r="G120" s="2">
        <v>8.1999999999999993</v>
      </c>
      <c r="H120" s="24">
        <v>10.7</v>
      </c>
      <c r="I120" s="24">
        <v>55.7</v>
      </c>
      <c r="J120" s="100">
        <v>55.7</v>
      </c>
      <c r="K120" s="24">
        <v>55.7</v>
      </c>
    </row>
    <row r="121" spans="1:11" ht="24.75" customHeight="1">
      <c r="A121" s="26" t="s">
        <v>121</v>
      </c>
      <c r="B121" s="30" t="s">
        <v>72</v>
      </c>
      <c r="C121" s="22" t="s">
        <v>175</v>
      </c>
      <c r="D121" s="57" t="s">
        <v>271</v>
      </c>
      <c r="E121" s="109">
        <f>SUM(E122:E150)</f>
        <v>36523</v>
      </c>
      <c r="F121" s="1">
        <f>SUM(F122:F146)</f>
        <v>55656.9</v>
      </c>
      <c r="G121" s="1">
        <f>SUM(G122:G147)</f>
        <v>37767.700000000004</v>
      </c>
      <c r="H121" s="1">
        <f t="shared" ref="H121:K121" si="24">SUM(H122:H147)</f>
        <v>46000.5</v>
      </c>
      <c r="I121" s="1">
        <f t="shared" si="24"/>
        <v>37474.600000000006</v>
      </c>
      <c r="J121" s="98">
        <f t="shared" si="24"/>
        <v>20885.7</v>
      </c>
      <c r="K121" s="1">
        <f t="shared" si="24"/>
        <v>21118.7</v>
      </c>
    </row>
    <row r="122" spans="1:11" ht="79.8" customHeight="1">
      <c r="A122" s="40" t="s">
        <v>122</v>
      </c>
      <c r="B122" s="75" t="s">
        <v>73</v>
      </c>
      <c r="C122" s="22" t="s">
        <v>175</v>
      </c>
      <c r="D122" s="57" t="s">
        <v>271</v>
      </c>
      <c r="E122" s="110">
        <v>12274.3</v>
      </c>
      <c r="F122" s="24">
        <v>18072.599999999999</v>
      </c>
      <c r="G122" s="2">
        <v>6335.1</v>
      </c>
      <c r="H122" s="24">
        <v>18072.599999999999</v>
      </c>
      <c r="I122" s="24">
        <v>5908.3</v>
      </c>
      <c r="J122" s="100">
        <v>13386.5</v>
      </c>
      <c r="K122" s="2">
        <v>13580.1</v>
      </c>
    </row>
    <row r="123" spans="1:11" ht="79.8" customHeight="1">
      <c r="A123" s="40" t="s">
        <v>274</v>
      </c>
      <c r="B123" s="92" t="s">
        <v>275</v>
      </c>
      <c r="C123" s="22" t="s">
        <v>175</v>
      </c>
      <c r="D123" s="57" t="s">
        <v>271</v>
      </c>
      <c r="E123" s="110"/>
      <c r="F123" s="24">
        <v>468.5</v>
      </c>
      <c r="G123" s="2">
        <v>0</v>
      </c>
      <c r="H123" s="24">
        <v>468.5</v>
      </c>
      <c r="I123" s="24"/>
      <c r="J123" s="100"/>
      <c r="K123" s="2"/>
    </row>
    <row r="124" spans="1:11" ht="79.8" customHeight="1">
      <c r="A124" s="40" t="s">
        <v>256</v>
      </c>
      <c r="B124" s="76" t="s">
        <v>257</v>
      </c>
      <c r="C124" s="22" t="s">
        <v>175</v>
      </c>
      <c r="D124" s="57" t="s">
        <v>271</v>
      </c>
      <c r="E124" s="110">
        <v>2393</v>
      </c>
      <c r="F124" s="24">
        <v>2393</v>
      </c>
      <c r="G124" s="2">
        <v>2040.5</v>
      </c>
      <c r="H124" s="24">
        <v>0</v>
      </c>
      <c r="I124" s="24"/>
      <c r="J124" s="100"/>
      <c r="K124" s="2"/>
    </row>
    <row r="125" spans="1:11" ht="31.5" hidden="1" customHeight="1">
      <c r="A125" s="40" t="s">
        <v>123</v>
      </c>
      <c r="B125" s="75" t="s">
        <v>74</v>
      </c>
      <c r="C125" s="22" t="s">
        <v>175</v>
      </c>
      <c r="D125" s="57" t="s">
        <v>271</v>
      </c>
      <c r="E125" s="110"/>
      <c r="F125" s="24"/>
      <c r="G125" s="2"/>
      <c r="H125" s="24"/>
      <c r="I125" s="24"/>
      <c r="J125" s="100"/>
      <c r="K125" s="6"/>
    </row>
    <row r="126" spans="1:11" ht="44.4" customHeight="1">
      <c r="A126" s="40" t="s">
        <v>124</v>
      </c>
      <c r="B126" s="75" t="s">
        <v>90</v>
      </c>
      <c r="C126" s="22" t="s">
        <v>175</v>
      </c>
      <c r="D126" s="57" t="s">
        <v>271</v>
      </c>
      <c r="E126" s="110">
        <v>0</v>
      </c>
      <c r="F126" s="24">
        <v>217</v>
      </c>
      <c r="G126" s="2">
        <v>217</v>
      </c>
      <c r="H126" s="24">
        <v>0</v>
      </c>
      <c r="I126" s="24"/>
      <c r="J126" s="100"/>
      <c r="K126" s="6"/>
    </row>
    <row r="127" spans="1:11" ht="41.25" hidden="1" customHeight="1">
      <c r="A127" s="40" t="s">
        <v>168</v>
      </c>
      <c r="B127" s="75" t="s">
        <v>169</v>
      </c>
      <c r="C127" s="22" t="s">
        <v>175</v>
      </c>
      <c r="D127" s="57" t="s">
        <v>271</v>
      </c>
      <c r="E127" s="110"/>
      <c r="F127" s="24"/>
      <c r="G127" s="2"/>
      <c r="H127" s="24"/>
      <c r="I127" s="24"/>
      <c r="J127" s="100"/>
      <c r="K127" s="6"/>
    </row>
    <row r="128" spans="1:11" ht="65.25" hidden="1" customHeight="1">
      <c r="A128" s="40" t="s">
        <v>209</v>
      </c>
      <c r="B128" s="76" t="s">
        <v>210</v>
      </c>
      <c r="C128" s="22" t="s">
        <v>175</v>
      </c>
      <c r="D128" s="57" t="s">
        <v>271</v>
      </c>
      <c r="E128" s="110"/>
      <c r="F128" s="24"/>
      <c r="G128" s="2"/>
      <c r="H128" s="24"/>
      <c r="I128" s="24"/>
      <c r="J128" s="100"/>
      <c r="K128" s="77"/>
    </row>
    <row r="129" spans="1:11" ht="44.25" customHeight="1">
      <c r="A129" s="40" t="s">
        <v>125</v>
      </c>
      <c r="B129" s="75" t="s">
        <v>79</v>
      </c>
      <c r="C129" s="22" t="s">
        <v>175</v>
      </c>
      <c r="D129" s="57" t="s">
        <v>271</v>
      </c>
      <c r="E129" s="110">
        <v>1176.7</v>
      </c>
      <c r="F129" s="24">
        <v>1176.7</v>
      </c>
      <c r="G129" s="2">
        <v>1176.7</v>
      </c>
      <c r="H129" s="24">
        <v>0</v>
      </c>
      <c r="I129" s="24">
        <v>1176.7</v>
      </c>
      <c r="J129" s="100">
        <v>1176.7</v>
      </c>
      <c r="K129" s="77">
        <v>1176.7</v>
      </c>
    </row>
    <row r="130" spans="1:11" ht="39" hidden="1" customHeight="1">
      <c r="A130" s="40" t="s">
        <v>126</v>
      </c>
      <c r="B130" s="75" t="s">
        <v>97</v>
      </c>
      <c r="C130" s="22" t="s">
        <v>175</v>
      </c>
      <c r="D130" s="57" t="s">
        <v>271</v>
      </c>
      <c r="E130" s="110"/>
      <c r="F130" s="24"/>
      <c r="G130" s="2"/>
      <c r="H130" s="24"/>
      <c r="I130" s="24"/>
      <c r="J130" s="100"/>
      <c r="K130" s="6"/>
    </row>
    <row r="131" spans="1:11" ht="63" customHeight="1">
      <c r="A131" s="40" t="s">
        <v>230</v>
      </c>
      <c r="B131" s="76" t="s">
        <v>231</v>
      </c>
      <c r="C131" s="22" t="s">
        <v>175</v>
      </c>
      <c r="D131" s="57" t="s">
        <v>271</v>
      </c>
      <c r="E131" s="110">
        <v>15150</v>
      </c>
      <c r="F131" s="24">
        <v>15150</v>
      </c>
      <c r="G131" s="2">
        <v>14665.4</v>
      </c>
      <c r="H131" s="24">
        <v>15150</v>
      </c>
      <c r="I131" s="24">
        <v>20000</v>
      </c>
      <c r="J131" s="100"/>
      <c r="K131" s="2"/>
    </row>
    <row r="132" spans="1:11" ht="50.4" hidden="1" customHeight="1">
      <c r="A132" s="78" t="s">
        <v>258</v>
      </c>
      <c r="B132" s="62" t="s">
        <v>259</v>
      </c>
      <c r="C132" s="79" t="s">
        <v>175</v>
      </c>
      <c r="D132" s="57" t="s">
        <v>271</v>
      </c>
      <c r="E132" s="113">
        <v>0</v>
      </c>
      <c r="F132" s="24">
        <v>0</v>
      </c>
      <c r="G132" s="2"/>
      <c r="H132" s="24">
        <v>0</v>
      </c>
      <c r="I132" s="24"/>
      <c r="J132" s="100"/>
      <c r="K132" s="6"/>
    </row>
    <row r="133" spans="1:11" ht="65.25" hidden="1" customHeight="1">
      <c r="A133" s="78" t="s">
        <v>211</v>
      </c>
      <c r="B133" s="76" t="s">
        <v>212</v>
      </c>
      <c r="C133" s="79" t="s">
        <v>175</v>
      </c>
      <c r="D133" s="57" t="s">
        <v>271</v>
      </c>
      <c r="E133" s="109"/>
      <c r="F133" s="24"/>
      <c r="G133" s="2"/>
      <c r="H133" s="24"/>
      <c r="I133" s="24"/>
      <c r="J133" s="100"/>
      <c r="K133" s="77"/>
    </row>
    <row r="134" spans="1:11" ht="58.2" hidden="1" customHeight="1">
      <c r="A134" s="78" t="s">
        <v>216</v>
      </c>
      <c r="B134" s="74" t="s">
        <v>217</v>
      </c>
      <c r="C134" s="79" t="s">
        <v>175</v>
      </c>
      <c r="D134" s="57" t="s">
        <v>271</v>
      </c>
      <c r="E134" s="109"/>
      <c r="F134" s="24"/>
      <c r="G134" s="2"/>
      <c r="H134" s="24"/>
      <c r="I134" s="24"/>
      <c r="J134" s="100"/>
      <c r="K134" s="77"/>
    </row>
    <row r="135" spans="1:11" ht="70.95" hidden="1" customHeight="1">
      <c r="A135" s="78" t="s">
        <v>228</v>
      </c>
      <c r="B135" s="74" t="s">
        <v>218</v>
      </c>
      <c r="C135" s="79" t="s">
        <v>175</v>
      </c>
      <c r="D135" s="57" t="s">
        <v>271</v>
      </c>
      <c r="E135" s="109"/>
      <c r="F135" s="24"/>
      <c r="G135" s="6"/>
      <c r="H135" s="24"/>
      <c r="I135" s="24"/>
      <c r="J135" s="100"/>
      <c r="K135" s="77"/>
    </row>
    <row r="136" spans="1:11" ht="56.25" customHeight="1">
      <c r="A136" s="78" t="s">
        <v>232</v>
      </c>
      <c r="B136" s="80" t="s">
        <v>233</v>
      </c>
      <c r="C136" s="79" t="s">
        <v>175</v>
      </c>
      <c r="D136" s="57" t="s">
        <v>271</v>
      </c>
      <c r="E136" s="113">
        <v>4779</v>
      </c>
      <c r="F136" s="24">
        <v>4779</v>
      </c>
      <c r="G136" s="2">
        <v>3636</v>
      </c>
      <c r="H136" s="24">
        <v>4779</v>
      </c>
      <c r="I136" s="24">
        <v>4105</v>
      </c>
      <c r="J136" s="100"/>
      <c r="K136" s="77"/>
    </row>
    <row r="137" spans="1:11" ht="66.75" customHeight="1">
      <c r="A137" s="78" t="s">
        <v>234</v>
      </c>
      <c r="B137" s="76" t="s">
        <v>235</v>
      </c>
      <c r="C137" s="79" t="s">
        <v>175</v>
      </c>
      <c r="D137" s="57" t="s">
        <v>271</v>
      </c>
      <c r="E137" s="113">
        <v>0</v>
      </c>
      <c r="F137" s="24">
        <v>3000</v>
      </c>
      <c r="G137" s="2">
        <v>3000</v>
      </c>
      <c r="H137" s="24">
        <v>0</v>
      </c>
      <c r="I137" s="24"/>
      <c r="J137" s="100"/>
      <c r="K137" s="77"/>
    </row>
    <row r="138" spans="1:11" ht="46.8" customHeight="1">
      <c r="A138" s="78" t="s">
        <v>276</v>
      </c>
      <c r="B138" s="76" t="s">
        <v>277</v>
      </c>
      <c r="C138" s="79" t="s">
        <v>175</v>
      </c>
      <c r="D138" s="57" t="s">
        <v>271</v>
      </c>
      <c r="E138" s="113"/>
      <c r="F138" s="24">
        <v>119.7</v>
      </c>
      <c r="G138" s="2">
        <v>119.7</v>
      </c>
      <c r="H138" s="24">
        <v>0</v>
      </c>
      <c r="I138" s="24"/>
      <c r="J138" s="100"/>
      <c r="K138" s="77"/>
    </row>
    <row r="139" spans="1:11" ht="66.75" hidden="1" customHeight="1">
      <c r="A139" s="78" t="s">
        <v>260</v>
      </c>
      <c r="B139" s="62" t="s">
        <v>265</v>
      </c>
      <c r="C139" s="79" t="s">
        <v>175</v>
      </c>
      <c r="D139" s="57" t="s">
        <v>271</v>
      </c>
      <c r="E139" s="113">
        <v>0</v>
      </c>
      <c r="F139" s="24">
        <v>0</v>
      </c>
      <c r="G139" s="2"/>
      <c r="H139" s="24"/>
      <c r="I139" s="24"/>
      <c r="J139" s="100"/>
      <c r="K139" s="77"/>
    </row>
    <row r="140" spans="1:11" ht="66.75" customHeight="1">
      <c r="A140" s="78" t="s">
        <v>261</v>
      </c>
      <c r="B140" s="62" t="s">
        <v>264</v>
      </c>
      <c r="C140" s="79" t="s">
        <v>175</v>
      </c>
      <c r="D140" s="57" t="s">
        <v>271</v>
      </c>
      <c r="E140" s="113">
        <v>0</v>
      </c>
      <c r="F140" s="24">
        <v>340</v>
      </c>
      <c r="G140" s="2">
        <v>330</v>
      </c>
      <c r="H140" s="24">
        <v>340</v>
      </c>
      <c r="I140" s="24"/>
      <c r="J140" s="100"/>
      <c r="K140" s="77"/>
    </row>
    <row r="141" spans="1:11" ht="66.75" customHeight="1">
      <c r="A141" s="78" t="s">
        <v>262</v>
      </c>
      <c r="B141" s="62" t="s">
        <v>263</v>
      </c>
      <c r="C141" s="79" t="s">
        <v>175</v>
      </c>
      <c r="D141" s="57" t="s">
        <v>271</v>
      </c>
      <c r="E141" s="113">
        <v>0</v>
      </c>
      <c r="F141" s="24">
        <v>634.4</v>
      </c>
      <c r="G141" s="2">
        <v>382</v>
      </c>
      <c r="H141" s="24">
        <v>634.4</v>
      </c>
      <c r="I141" s="24"/>
      <c r="J141" s="100"/>
      <c r="K141" s="77"/>
    </row>
    <row r="142" spans="1:11" ht="63" customHeight="1">
      <c r="A142" s="78" t="s">
        <v>273</v>
      </c>
      <c r="B142" s="62" t="s">
        <v>272</v>
      </c>
      <c r="C142" s="79" t="s">
        <v>175</v>
      </c>
      <c r="D142" s="57" t="s">
        <v>271</v>
      </c>
      <c r="E142" s="113">
        <v>750</v>
      </c>
      <c r="F142" s="24">
        <v>750</v>
      </c>
      <c r="G142" s="2">
        <v>750</v>
      </c>
      <c r="H142" s="24">
        <v>0</v>
      </c>
      <c r="I142" s="24"/>
      <c r="J142" s="100"/>
      <c r="K142" s="77"/>
    </row>
    <row r="143" spans="1:11" ht="118.8" customHeight="1">
      <c r="A143" s="78" t="s">
        <v>278</v>
      </c>
      <c r="B143" s="76" t="s">
        <v>282</v>
      </c>
      <c r="C143" s="79" t="s">
        <v>175</v>
      </c>
      <c r="D143" s="57" t="s">
        <v>271</v>
      </c>
      <c r="E143" s="113"/>
      <c r="F143" s="24">
        <v>2000</v>
      </c>
      <c r="G143" s="2">
        <v>2000</v>
      </c>
      <c r="H143" s="24">
        <v>0</v>
      </c>
      <c r="I143" s="24"/>
      <c r="J143" s="100"/>
      <c r="K143" s="77"/>
    </row>
    <row r="144" spans="1:11" ht="63" customHeight="1" thickBot="1">
      <c r="A144" s="78" t="s">
        <v>279</v>
      </c>
      <c r="B144" s="62" t="s">
        <v>283</v>
      </c>
      <c r="C144" s="79" t="s">
        <v>175</v>
      </c>
      <c r="D144" s="57" t="s">
        <v>271</v>
      </c>
      <c r="E144" s="113"/>
      <c r="F144" s="24">
        <v>2277</v>
      </c>
      <c r="G144" s="2">
        <v>0</v>
      </c>
      <c r="H144" s="24">
        <v>2277</v>
      </c>
      <c r="I144" s="24"/>
      <c r="J144" s="100"/>
      <c r="K144" s="77"/>
    </row>
    <row r="145" spans="1:11" ht="93.6" customHeight="1">
      <c r="A145" s="78" t="s">
        <v>280</v>
      </c>
      <c r="B145" s="91" t="s">
        <v>284</v>
      </c>
      <c r="C145" s="79" t="s">
        <v>175</v>
      </c>
      <c r="D145" s="57" t="s">
        <v>271</v>
      </c>
      <c r="E145" s="113"/>
      <c r="F145" s="24">
        <v>3641</v>
      </c>
      <c r="G145" s="2">
        <v>2924.9</v>
      </c>
      <c r="H145" s="24">
        <v>3641</v>
      </c>
      <c r="I145" s="24">
        <v>5337.8</v>
      </c>
      <c r="J145" s="100">
        <v>5337.8</v>
      </c>
      <c r="K145" s="77">
        <v>5337.8</v>
      </c>
    </row>
    <row r="146" spans="1:11" ht="59.4" customHeight="1">
      <c r="A146" s="78" t="s">
        <v>281</v>
      </c>
      <c r="B146" s="58" t="s">
        <v>285</v>
      </c>
      <c r="C146" s="79" t="s">
        <v>175</v>
      </c>
      <c r="D146" s="57" t="s">
        <v>271</v>
      </c>
      <c r="E146" s="113"/>
      <c r="F146" s="24">
        <v>638</v>
      </c>
      <c r="G146" s="2">
        <v>190.4</v>
      </c>
      <c r="H146" s="24">
        <v>638</v>
      </c>
      <c r="I146" s="24">
        <v>946.8</v>
      </c>
      <c r="J146" s="100">
        <v>984.7</v>
      </c>
      <c r="K146" s="77">
        <v>1024.0999999999999</v>
      </c>
    </row>
    <row r="147" spans="1:11" ht="32.1" hidden="1" customHeight="1">
      <c r="K147" s="54"/>
    </row>
    <row r="148" spans="1:11" ht="53.4" customHeight="1">
      <c r="A148" s="81" t="s">
        <v>229</v>
      </c>
      <c r="B148" s="82" t="s">
        <v>98</v>
      </c>
      <c r="C148" s="79" t="s">
        <v>175</v>
      </c>
      <c r="D148" s="57" t="s">
        <v>271</v>
      </c>
      <c r="E148" s="113">
        <v>0</v>
      </c>
      <c r="F148" s="24">
        <v>1350</v>
      </c>
      <c r="G148" s="24">
        <v>1350</v>
      </c>
      <c r="H148" s="24">
        <v>0</v>
      </c>
      <c r="I148" s="32"/>
      <c r="J148" s="101"/>
      <c r="K148" s="83"/>
    </row>
    <row r="149" spans="1:11" ht="76.5" hidden="1" customHeight="1">
      <c r="A149" s="78" t="s">
        <v>219</v>
      </c>
      <c r="B149" s="74" t="s">
        <v>220</v>
      </c>
      <c r="C149" s="79" t="s">
        <v>175</v>
      </c>
      <c r="D149" s="57" t="s">
        <v>271</v>
      </c>
      <c r="E149" s="109"/>
      <c r="F149" s="32"/>
      <c r="G149" s="33"/>
      <c r="H149" s="32"/>
      <c r="I149" s="24"/>
      <c r="J149" s="100"/>
      <c r="K149" s="77"/>
    </row>
    <row r="150" spans="1:11" ht="61.8" customHeight="1">
      <c r="A150" s="16" t="s">
        <v>127</v>
      </c>
      <c r="B150" s="82" t="s">
        <v>76</v>
      </c>
      <c r="C150" s="22" t="s">
        <v>175</v>
      </c>
      <c r="D150" s="57" t="s">
        <v>271</v>
      </c>
      <c r="E150" s="113">
        <v>0</v>
      </c>
      <c r="F150" s="24">
        <v>-158.9</v>
      </c>
      <c r="G150" s="112">
        <v>-158.9</v>
      </c>
      <c r="H150" s="112">
        <v>-158.9</v>
      </c>
      <c r="I150" s="32"/>
      <c r="J150" s="101"/>
      <c r="K150" s="83"/>
    </row>
    <row r="151" spans="1:11" ht="68.400000000000006" customHeight="1">
      <c r="A151" s="16" t="s">
        <v>297</v>
      </c>
      <c r="B151" s="82" t="s">
        <v>299</v>
      </c>
      <c r="C151" s="22" t="s">
        <v>175</v>
      </c>
      <c r="D151" s="57" t="s">
        <v>271</v>
      </c>
      <c r="E151" s="113">
        <v>0</v>
      </c>
      <c r="F151" s="24">
        <v>4.3</v>
      </c>
      <c r="G151" s="112">
        <v>4.3</v>
      </c>
      <c r="H151" s="112">
        <v>0</v>
      </c>
      <c r="I151" s="32"/>
      <c r="J151" s="101"/>
      <c r="K151" s="83"/>
    </row>
    <row r="152" spans="1:11" ht="18.75" customHeight="1">
      <c r="A152" s="152" t="s">
        <v>75</v>
      </c>
      <c r="B152" s="152"/>
      <c r="C152" s="17"/>
      <c r="D152" s="90"/>
      <c r="E152" s="109">
        <f t="shared" ref="E152:K152" si="25">E58+E8</f>
        <v>767021.4</v>
      </c>
      <c r="F152" s="1">
        <f>F58+F8</f>
        <v>848767.52</v>
      </c>
      <c r="G152" s="1">
        <f t="shared" si="25"/>
        <v>616495.14</v>
      </c>
      <c r="H152" s="1">
        <f t="shared" si="25"/>
        <v>836011.79999999993</v>
      </c>
      <c r="I152" s="1">
        <f t="shared" si="25"/>
        <v>786209.89999999991</v>
      </c>
      <c r="J152" s="98">
        <f t="shared" si="25"/>
        <v>714627.79999999993</v>
      </c>
      <c r="K152" s="1">
        <f t="shared" si="25"/>
        <v>724462.39999999991</v>
      </c>
    </row>
    <row r="153" spans="1:11" ht="24" customHeight="1">
      <c r="A153" s="141" t="s">
        <v>239</v>
      </c>
      <c r="B153" s="142"/>
      <c r="C153" s="84"/>
      <c r="F153" s="145" t="s">
        <v>240</v>
      </c>
      <c r="G153" s="146"/>
    </row>
    <row r="154" spans="1:11" ht="19.5" customHeight="1">
      <c r="A154" s="143" t="s">
        <v>151</v>
      </c>
      <c r="B154" s="144"/>
      <c r="C154" s="9"/>
      <c r="F154" s="147" t="s">
        <v>241</v>
      </c>
      <c r="G154" s="148"/>
    </row>
    <row r="155" spans="1:11" ht="18" customHeight="1">
      <c r="A155" s="85" t="s">
        <v>152</v>
      </c>
    </row>
    <row r="156" spans="1:11" ht="32.1" customHeight="1">
      <c r="A156" s="87"/>
    </row>
  </sheetData>
  <mergeCells count="12">
    <mergeCell ref="A153:B153"/>
    <mergeCell ref="A154:B154"/>
    <mergeCell ref="F153:G153"/>
    <mergeCell ref="F154:G154"/>
    <mergeCell ref="I6:K6"/>
    <mergeCell ref="A152:B152"/>
    <mergeCell ref="E5:K5"/>
    <mergeCell ref="H6:H7"/>
    <mergeCell ref="A2:K4"/>
    <mergeCell ref="A5:B5"/>
    <mergeCell ref="D5:D7"/>
    <mergeCell ref="E6:G6"/>
  </mergeCells>
  <pageMargins left="0.62992125984251968" right="0.11811023622047245" top="0.15748031496062992" bottom="0.15748031496062992" header="0.11811023622047245" footer="0.11811023622047245"/>
  <pageSetup paperSize="9" scale="65" orientation="landscape" r:id="rId1"/>
  <rowBreaks count="5" manualBreakCount="5">
    <brk id="22" max="10" man="1"/>
    <brk id="66" max="10" man="1"/>
    <brk id="96" max="10" man="1"/>
    <brk id="117" max="10" man="1"/>
    <brk id="143"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2024-10-31T14:35:40Z</dcterms:modified>
</cp:coreProperties>
</file>