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8" windowWidth="15120" windowHeight="8016"/>
  </bookViews>
  <sheets>
    <sheet name="Лист1" sheetId="1" r:id="rId1"/>
  </sheets>
  <definedNames>
    <definedName name="_xlnm.Print_Area" localSheetId="0">Лист1!$A$1:$K$155</definedName>
  </definedNames>
  <calcPr calcId="125725"/>
  <fileRecoveryPr autoRecover="0"/>
</workbook>
</file>

<file path=xl/calcChain.xml><?xml version="1.0" encoding="utf-8"?>
<calcChain xmlns="http://schemas.openxmlformats.org/spreadsheetml/2006/main">
  <c r="K62" i="1"/>
  <c r="J62"/>
  <c r="I62"/>
  <c r="K29"/>
  <c r="K23"/>
  <c r="K121" l="1"/>
  <c r="H121"/>
  <c r="I121"/>
  <c r="J121"/>
  <c r="H95"/>
  <c r="I95"/>
  <c r="J95"/>
  <c r="K95"/>
  <c r="H66"/>
  <c r="I66"/>
  <c r="J66"/>
  <c r="K66"/>
  <c r="K40"/>
  <c r="I40"/>
  <c r="J40"/>
  <c r="I34"/>
  <c r="J34"/>
  <c r="K34"/>
  <c r="H33"/>
  <c r="I29"/>
  <c r="J29"/>
  <c r="H29"/>
  <c r="I23"/>
  <c r="J23"/>
  <c r="I10"/>
  <c r="J10"/>
  <c r="K10"/>
  <c r="H23"/>
  <c r="F8"/>
  <c r="G121"/>
  <c r="J9" l="1"/>
  <c r="K9"/>
  <c r="I9"/>
  <c r="G66"/>
  <c r="H34" l="1"/>
  <c r="H40"/>
  <c r="H46"/>
  <c r="J46"/>
  <c r="K46"/>
  <c r="F40"/>
  <c r="G40"/>
  <c r="G33" s="1"/>
  <c r="F23"/>
  <c r="G10"/>
  <c r="F10"/>
  <c r="F66"/>
  <c r="E66"/>
  <c r="E95"/>
  <c r="F95"/>
  <c r="F121"/>
  <c r="F59" s="1"/>
  <c r="F58" s="1"/>
  <c r="E121"/>
  <c r="E18"/>
  <c r="K18"/>
  <c r="E34" l="1"/>
  <c r="H10" l="1"/>
  <c r="G95"/>
  <c r="G34"/>
  <c r="F34"/>
  <c r="G23" l="1"/>
  <c r="H61"/>
  <c r="F61"/>
  <c r="G61"/>
  <c r="F51"/>
  <c r="F48" s="1"/>
  <c r="F29"/>
  <c r="G29"/>
  <c r="E29"/>
  <c r="E61"/>
  <c r="E60" s="1"/>
  <c r="E23"/>
  <c r="E59" l="1"/>
  <c r="E58" s="1"/>
  <c r="E51"/>
  <c r="E48" s="1"/>
  <c r="E46"/>
  <c r="E40"/>
  <c r="E10"/>
  <c r="E9" s="1"/>
  <c r="E33" l="1"/>
  <c r="H51"/>
  <c r="H48" s="1"/>
  <c r="H18"/>
  <c r="H9" s="1"/>
  <c r="H60"/>
  <c r="H59" s="1"/>
  <c r="H58" s="1"/>
  <c r="E8" l="1"/>
  <c r="E152" s="1"/>
  <c r="H8"/>
  <c r="K59"/>
  <c r="K58" s="1"/>
  <c r="I60"/>
  <c r="I59" s="1"/>
  <c r="I58" s="1"/>
  <c r="J59"/>
  <c r="J58" s="1"/>
  <c r="K51"/>
  <c r="K48" s="1"/>
  <c r="K33" s="1"/>
  <c r="J51"/>
  <c r="J48" s="1"/>
  <c r="J33" s="1"/>
  <c r="I51"/>
  <c r="I48" s="1"/>
  <c r="I33" s="1"/>
  <c r="J18"/>
  <c r="I18"/>
  <c r="I8" l="1"/>
  <c r="H152"/>
  <c r="J8"/>
  <c r="K8"/>
  <c r="I152" l="1"/>
  <c r="J152"/>
  <c r="K152"/>
  <c r="F60"/>
  <c r="G60"/>
  <c r="G59" s="1"/>
  <c r="G58" s="1"/>
  <c r="G18" l="1"/>
  <c r="G9" s="1"/>
  <c r="G8" s="1"/>
  <c r="G46"/>
  <c r="G51"/>
  <c r="G48" s="1"/>
  <c r="F18"/>
  <c r="F9" s="1"/>
  <c r="F46" l="1"/>
  <c r="F33" l="1"/>
  <c r="F152" s="1"/>
  <c r="G152" l="1"/>
</calcChain>
</file>

<file path=xl/sharedStrings.xml><?xml version="1.0" encoding="utf-8"?>
<sst xmlns="http://schemas.openxmlformats.org/spreadsheetml/2006/main" count="518" uniqueCount="301">
  <si>
    <t>1 00 00000 00 0000 000</t>
  </si>
  <si>
    <t>НАЛОГОВЫЕ ДОХОДЫ - всего</t>
  </si>
  <si>
    <t>1 01 02000 01 0000 110</t>
  </si>
  <si>
    <t>Налог на доходы физических лиц - всего</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</si>
  <si>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</si>
  <si>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</si>
  <si>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</si>
  <si>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</si>
  <si>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</si>
  <si>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1 03 02200 01 0000 110</t>
  </si>
  <si>
    <t>Акцизы на нефтепродукты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</si>
  <si>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</si>
  <si>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</si>
  <si>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</si>
  <si>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</si>
  <si>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</si>
  <si>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</si>
  <si>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1 05 02010 02 0000 110</t>
  </si>
  <si>
    <t>Единый налог на вмененный доход для отдельных видов деятельности</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</si>
  <si>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</si>
  <si>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</si>
  <si>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</si>
  <si>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</si>
  <si>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</si>
  <si>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</si>
  <si>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</si>
  <si>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</si>
  <si>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</si>
  <si>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</si>
  <si>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</si>
  <si>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</si>
  <si>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</si>
  <si>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</si>
  <si>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</si>
  <si>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</si>
  <si>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</si>
  <si>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</si>
  <si>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</si>
  <si>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</si>
  <si>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</si>
  <si>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</si>
  <si>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</si>
  <si>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</si>
  <si>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</si>
  <si>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</si>
  <si>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</si>
  <si>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</si>
  <si>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</si>
  <si>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</si>
  <si>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</si>
  <si>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</si>
  <si>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</si>
  <si>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</si>
  <si>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 xml:space="preserve">Дотации бюджетам бюджетной системы Российской Федерации </t>
  </si>
  <si>
    <t xml:space="preserve">Субсидии бюджетам бюджетной системы Российской Федерации </t>
  </si>
  <si>
    <t xml:space="preserve">Субвенции бюджетам бюджетной системы Российской Федерации </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</si>
  <si>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</si>
  <si>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</si>
  <si>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Субвенция бюджетам муниципальных районов области на исполнение государственных полномочий по расчету и предоставлению дотаций поселениям</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</si>
  <si>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</si>
  <si>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</si>
  <si>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</si>
  <si>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</si>
  <si>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</si>
  <si>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</si>
  <si>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</si>
  <si>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</si>
  <si>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</si>
  <si>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</si>
  <si>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</si>
  <si>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</si>
  <si>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</si>
  <si>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</si>
  <si>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</si>
  <si>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Прочие межбюджетные трансферты, передаваемые бюджетам муниципальных районов </t>
  </si>
  <si>
    <t> ВСЕГО БЮДЖЕТ</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</si>
  <si>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</si>
  <si>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 xml:space="preserve">Субсидии бюджетам муниципальных районов на обеспечение повышения оплаты труда некоторых категорий работников муниципальных учреждений  </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</si>
  <si>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</si>
  <si>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Иные межбюджетные трансферты бюджетам муниципальных районов в целях поддержки районных печатных средств массовой информации</t>
  </si>
  <si>
    <t>1 05 02020 02 0000 110</t>
  </si>
  <si>
    <t>Единый налог на вмененный доход для отдельных видов деятельности( за налоговые периоды, истекшие до 1 января 2011 года)</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</si>
  <si>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</si>
  <si>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</si>
  <si>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</si>
  <si>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</si>
  <si>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</si>
  <si>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</si>
  <si>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</si>
  <si>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</si>
  <si>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Межбюджетные трансферты бюджету муниципального района за счет резервного фонда Правительства области</t>
  </si>
  <si>
    <t>1 05 03020 01 0000 110</t>
  </si>
  <si>
    <t>Единый сельскохозяйственный налог (за налоговые периода, истекшие до 1 января 2011года)</t>
  </si>
  <si>
    <t>1 12 01041 01 0000 120</t>
  </si>
  <si>
    <t>1 12 01042 01 0000 120</t>
  </si>
  <si>
    <t xml:space="preserve">Плата за размещение отходов производства </t>
  </si>
  <si>
    <t>Плата за размещение твердых коммунальных отходов</t>
  </si>
  <si>
    <t>Межбюджетные трансферты, передаваемые  бюджетам муниципальных районов области, стимулирующего (поощрительного ) характера</t>
  </si>
  <si>
    <t>Прочие безвозмездные поступления в бюджеты муниципальных районов</t>
  </si>
  <si>
    <t xml:space="preserve">Налог, взимаемый в связи с применением патентной системы налогообложения, зачисляемый в бюджеты муниципальных районов </t>
  </si>
  <si>
    <t xml:space="preserve">105 04020 02 0000 110 </t>
  </si>
  <si>
    <t>2 02 29999 05 0075 150</t>
  </si>
  <si>
    <t>2 02 30000 00 0000 150</t>
  </si>
  <si>
    <t>2 02 30024 05 0001 150</t>
  </si>
  <si>
    <t>2 02 30024 05 0003 150</t>
  </si>
  <si>
    <t>2 02 30024 05 0007 150</t>
  </si>
  <si>
    <t>2 02 30024 05 0008 150</t>
  </si>
  <si>
    <t>2 02 30024 05 0009 150</t>
  </si>
  <si>
    <t>2 02 30024 05 0011 150</t>
  </si>
  <si>
    <t>2 02 30024 05 0012 150</t>
  </si>
  <si>
    <t>2 02 30024 05 0014 150</t>
  </si>
  <si>
    <t>2 02 30024 05 0015 150</t>
  </si>
  <si>
    <t>2 02 30024 05 0027 150</t>
  </si>
  <si>
    <t>2 02 30024 05 0028 150</t>
  </si>
  <si>
    <t>2 02 30024 05 0029 150</t>
  </si>
  <si>
    <t>2 02 30024 05 0033 150</t>
  </si>
  <si>
    <t>2 02 30024 05 0034 150</t>
  </si>
  <si>
    <t>2 02 30024 05 0037 150</t>
  </si>
  <si>
    <t>2 02 30024 05 0038 150</t>
  </si>
  <si>
    <t>2 02 30024 05 0039 150</t>
  </si>
  <si>
    <t>2 02 35120 05 0000  150</t>
  </si>
  <si>
    <t>2 02 40000 00 0000 150</t>
  </si>
  <si>
    <t>2 02 40014 05 0000 150</t>
  </si>
  <si>
    <t>2 02 49999 05 0000 150</t>
  </si>
  <si>
    <t>2 02 49999 05 0006 150</t>
  </si>
  <si>
    <t>2 02 49999 05 0015 150</t>
  </si>
  <si>
    <t>2 02 49999 05 0017 150</t>
  </si>
  <si>
    <t>2 19 60010 05 0000 150</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</si>
  <si>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</si>
  <si>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</si>
  <si>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2 02 29999 05 0077 150</t>
  </si>
  <si>
    <t>Субсидии бюджетам муниципальных районов на погашение просроченной кредиторской задолженности местных бюджетов, образовавшейся по состоянию на 1 января 2018 года</t>
  </si>
  <si>
    <t>2 02 10000 00 0000 150</t>
  </si>
  <si>
    <t>2 02 20000 00 0000 150</t>
  </si>
  <si>
    <t>Субсидии бюджетам муниципальных районов на обеспечение капитального ремонта и ремонта автомобильных дорог общего пользования местного значения за счет средств областного дорожного фонда</t>
  </si>
  <si>
    <t>Дотация бюджетам муниципальных районов на поддержку мер по обеспечению сбалансированности бюджетов</t>
  </si>
  <si>
    <t>2 02 15 002 05 0000 150</t>
  </si>
  <si>
    <t>2 02 15000 00 0000 150</t>
  </si>
  <si>
    <t>Дотации бюджетам муниципальных районов</t>
  </si>
  <si>
    <t>1 03 02231 01 0000 110</t>
  </si>
  <si>
    <t>1 03 02241 01 0000 110</t>
  </si>
  <si>
    <t>1 03 02251 01 0000 110</t>
  </si>
  <si>
    <t>1 03 02261 01 0000 110</t>
  </si>
  <si>
    <t>Код классификации доходов бюджетов</t>
  </si>
  <si>
    <t xml:space="preserve">Наименование </t>
  </si>
  <si>
    <t xml:space="preserve">Код </t>
  </si>
  <si>
    <t>Наименование главного администратора доходов бюджета</t>
  </si>
  <si>
    <t>Текущий финансовый год</t>
  </si>
  <si>
    <t>Оценка исполнения (текущий финансовый год)</t>
  </si>
  <si>
    <t>Прогноз доходов бюджета</t>
  </si>
  <si>
    <t>Объем доходов бюджета</t>
  </si>
  <si>
    <t xml:space="preserve">Исполнитель </t>
  </si>
  <si>
    <t>"    "                     20   г.</t>
  </si>
  <si>
    <t>код</t>
  </si>
  <si>
    <t>ДОХОДЫ, тыс.рублей</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</si>
  <si>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color theme="1"/>
        <rFont val="Times New Roman"/>
        <family val="1"/>
        <charset val="204"/>
      </rPr>
      <t>1</t>
    </r>
    <r>
      <rPr>
        <sz val="10"/>
        <color theme="1"/>
        <rFont val="Times New Roman"/>
        <family val="1"/>
        <charset val="204"/>
      </rPr>
      <t xml:space="preserve"> и 228 Налогового кодекса Российской Федерации</t>
    </r>
  </si>
  <si>
    <t>1 17 00000 00 0000 000</t>
  </si>
  <si>
    <t>Прочие неналоговые доходы</t>
  </si>
  <si>
    <t>2 02 25097 05 0000 150</t>
  </si>
  <si>
    <t>2 02 25169 05 0000 150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</si>
  <si>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</si>
  <si>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</si>
  <si>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</si>
  <si>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</si>
  <si>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муниципальных районов на поддержку отрасли культуры</t>
  </si>
  <si>
    <t>2 02 29999 05 0086 150</t>
  </si>
  <si>
    <t>2 02 29999 05 0087 150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</si>
  <si>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</si>
  <si>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2 02 49999 05 0013 150</t>
  </si>
  <si>
    <t>Межбюджетные трансферты,передаваемые бюджетам муниципальных районов по решению вопросов местного значения</t>
  </si>
  <si>
    <t xml:space="preserve">ФНС </t>
  </si>
  <si>
    <t>Администрация Краснокутского муниципального района</t>
  </si>
  <si>
    <t>О48</t>
  </si>
  <si>
    <t>О63</t>
  </si>
  <si>
    <t>Федеральная служба по надзору в сфере природопользования</t>
  </si>
  <si>
    <t>О62</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</si>
  <si>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</si>
  <si>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</si>
  <si>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2 02 25210 05 0000 150</t>
  </si>
  <si>
    <t>Субсидии бюджетам муниципальных районов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</si>
  <si>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животных без владельцев</t>
  </si>
  <si>
    <t>2 02 29999 05 0063 150</t>
  </si>
  <si>
    <t>2 02 30024 05 0043  150</t>
  </si>
  <si>
    <t>Субвенция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t>
  </si>
  <si>
    <t>ДОХОДЫ ОТ ИСПОЛЬЗОВАНИЯ ИМУЩЕСТВА, НАХОДЯЩЕГОСЯ В ГОСУДАРСТВЕННОЙ И МУНИЦИПАЛЬНОЙ СОБСТВЕННОСТИ</t>
  </si>
  <si>
    <t xml:space="preserve">106 04000 02 0000 110 </t>
  </si>
  <si>
    <t>ТРАНСПОРТНЫЙ НАЛОГ</t>
  </si>
  <si>
    <t>транспортный налог с организаций</t>
  </si>
  <si>
    <t xml:space="preserve">106 04011 02 0000 110 </t>
  </si>
  <si>
    <t xml:space="preserve">106 04012 02 0000 110 </t>
  </si>
  <si>
    <t>транспортный налог с фиизических лиц</t>
  </si>
  <si>
    <t xml:space="preserve">Субсидии бюджетам муниципальных районов области навыравнивание возможностей местных бюджетов по обеспечению образовательной деятельности муниципальных общеобразовательных учреждений </t>
  </si>
  <si>
    <t>2 02 25304 05 0000 150</t>
  </si>
  <si>
    <t>Субсидии бюджетам муниципальных районов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</si>
  <si>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области на обеспечение капитального ремонта и ремонта автомобильных дорог общего пользования местного значения муниципальных районов области за счет средств областного дорожного фонда.</t>
  </si>
  <si>
    <t>202 29999 05 0099 150</t>
  </si>
  <si>
    <t>Субсидии бюджетам муниципальных районов области на обеспечение жильем молодых семей.</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</si>
  <si>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</si>
  <si>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202 35303 05 0000 150</t>
  </si>
  <si>
    <t>2 02 29999 05 0107 150</t>
  </si>
  <si>
    <t xml:space="preserve">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</si>
  <si>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2 02 25576 05 0000 150</t>
  </si>
  <si>
    <t>Субсидии бюджетам муниципальных районов на обеспечение комплексного развития сельских территорий</t>
  </si>
  <si>
    <t>Субсидии бюджетам муниципальных районов области на обеспечение условий для созданияцентров образования цифрового и гуманитарного профилей</t>
  </si>
  <si>
    <t>2 02 29999 05 0108 150</t>
  </si>
  <si>
    <t>2 02 29999 05 0111 150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</si>
  <si>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</si>
  <si>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 xml:space="preserve">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 </t>
  </si>
  <si>
    <t>Комитет  финансов  Администрация Краснокутского муниципального района</t>
  </si>
  <si>
    <t>2 02 49999 05 0014 150</t>
  </si>
  <si>
    <t>Межбюджетные трансферты, передаваемые бюджетам муниципальных районов  бласти  на осуществление полномочий органов местного самоуправления в области энергосбережения и повышения энергетической эффективности</t>
  </si>
  <si>
    <t>2 02 49999 05 0047 150</t>
  </si>
  <si>
    <t>Межбюджетные трансферты, передаваемые бюджетам муниципальных районов, области, на оснащение и укрепление мутериально- технической базы образовательных организаций( за счет бюджета г. Москвы)</t>
  </si>
  <si>
    <t>2 02 19 999 05 0000 150</t>
  </si>
  <si>
    <t>2 02 35469 05 0000 150</t>
  </si>
  <si>
    <t>Субвенции бюджетам муниципальных районов на проведение Всероссийской переписи населения 2020 года</t>
  </si>
  <si>
    <t xml:space="preserve">2 02 49999 05 0054 150 </t>
  </si>
  <si>
    <t>Межбюджетные трансферты, передаваемые бюджетам муниципальных районолв области на достижениме надлежащего уровня оплаты труда в органах местного самоуправления.</t>
  </si>
  <si>
    <t>Межбюджетные трансферты,передаваемые бюджетам муниципальных районов области на осуществление мероприятий с целью оформления прав собственности на бесхозяйные объекты газораспределения</t>
  </si>
  <si>
    <t xml:space="preserve">2 07 05010 05 0000 150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</si>
  <si>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</si>
  <si>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Прочие дотации</t>
  </si>
  <si>
    <t>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</si>
  <si>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</si>
  <si>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</si>
  <si>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</si>
  <si>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</si>
  <si>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2 02 29999 05 0101 150 </t>
  </si>
  <si>
    <t>2 02 49999 05 0060 150</t>
  </si>
  <si>
    <t>2 07 05000 00 0000 150</t>
  </si>
  <si>
    <t>2 02 49999 05 0020 150</t>
  </si>
  <si>
    <t>Межбюджетные трансферты, 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t>
  </si>
  <si>
    <t>2 02 49999 05 0067 150</t>
  </si>
  <si>
    <t xml:space="preserve">Межбюджетные трансферты, передаваемые бюджетам муниципальных районов  области на оснащение и укрепление материально-технической  базы  образовательных организаций </t>
  </si>
  <si>
    <t>2 02 49999 05 0070 150</t>
  </si>
  <si>
    <t>Межбюджетные трансферты, передаваемые бюджетам муниципальных районов области на проведение капитального и текущего ремонтов,техническое оснащение муниципальных учреждений культурно-досугового типа.</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</si>
  <si>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предоставлению компенсации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</si>
  <si>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2 02 30024 05 0045 150</t>
  </si>
  <si>
    <t>на 2026г  (плановый период)</t>
  </si>
  <si>
    <t xml:space="preserve"> И.О. начальника финансового управления</t>
  </si>
  <si>
    <t>И.И.Волкова</t>
  </si>
  <si>
    <t>С.С.Ермилова</t>
  </si>
  <si>
    <t>1 01 02130 01 0000 110</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</si>
  <si>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</si>
  <si>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</si>
  <si>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</si>
  <si>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 xml:space="preserve"> 2 02 29999 05 0126 150</t>
  </si>
  <si>
    <t>2 02 25467 05 0000 150</t>
  </si>
  <si>
    <t xml:space="preserve"> 2 02 25172 05 0000 150</t>
  </si>
  <si>
    <t>2 02 20299 05 0000 150</t>
  </si>
  <si>
    <t>2 02 20302 05 0000 150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</si>
  <si>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</si>
  <si>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</si>
  <si>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</si>
  <si>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обеспечение развития и укрепления материально- технической базы домов культуры в населенных пунктах с числом жителей до 50 тысяч человек</t>
  </si>
  <si>
    <t>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</si>
  <si>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</si>
  <si>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</si>
  <si>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2 02 49 999 05 0026 150</t>
  </si>
  <si>
    <t>Межбюджетные трансферты, передаваемые бюджетам муниципальных районов области на содействие в уточнении сведений о границах населенных пунктов и территориальных зон в Едином государственном реестре недвижимости</t>
  </si>
  <si>
    <t>2 02 49999 05 0092 150</t>
  </si>
  <si>
    <t>2 02 49999 05 0100 150</t>
  </si>
  <si>
    <t>2 02 49999 05 0106 150</t>
  </si>
  <si>
    <t>Межбюджетные трансферты, передаваемые бюджетам муниципальных районов области на оказание содействия органам местного самоуправления в организации деятельности по военно-патриотическому воспитанию граждан</t>
  </si>
  <si>
    <t>Межбюджетные трансферты, передаваемые бюджетам муниципальных районов области на оснащение оборудованием,мебелью,инвентарем, средствами обучения и воспитания, а так же оснащение библиотечного фонда муниципальных образовательных организацийф.</t>
  </si>
  <si>
    <t xml:space="preserve">Межбюджетные трансферты, передаваемые бюджетам  муниципальных районов области на выполнение работ по разработке пректно-сметной документации в целях обеспечения комплексного развития сельских территорий (создание,реконструкция(модернизация),капитальный ремонт объектов социальной и культурной сферы, включая многофункциональные центры) </t>
  </si>
  <si>
    <t>Уточненный план по состоянию на          01.10.2024г</t>
  </si>
  <si>
    <t>Кассовые поступления по состоянию на          01.10.2024г</t>
  </si>
  <si>
    <t>на 2025г  (очередной финансовый год)</t>
  </si>
  <si>
    <t>на 2027г  (плановый период)</t>
  </si>
  <si>
    <t>Первоначальный план 2024г</t>
  </si>
  <si>
    <t>Финансовое управление  Администрация Краснокутского муниципального района</t>
  </si>
  <si>
    <t>Межбюджетные трансферты бюджетам поселений области на укрепление материально-технической базы и оснащение музеев боевой славы в муниципальных образовательных организациях</t>
  </si>
  <si>
    <t xml:space="preserve"> 202 49999 05 0110 150</t>
  </si>
  <si>
    <t>2 02 45050 05 0000 150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</si>
  <si>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муниципальных общеобразовательных организаций и профессиональных образовательных организаций</t>
  </si>
  <si>
    <t>2 02 49 999 05 0080 150</t>
  </si>
  <si>
    <t>Межбюджетные трансферты, передаваемые бюджетам муниципальных районов области  достижение показателей деятельности.</t>
  </si>
  <si>
    <t>2 02 49999 05 0111 150</t>
  </si>
  <si>
    <t>2 02 49999 05 0117 150</t>
  </si>
  <si>
    <t>2 02 49999 05 0119 150</t>
  </si>
  <si>
    <t>2 02 49999 05 0131 150</t>
  </si>
  <si>
    <t>Межбюджетные трансферты ,передаваемые бюджетам муниципальных районов области на обеспечение соответствия муниципальных учреждений дополнительного образования спортивной направленности требованиям федеральных стандартов, санитарных норм и правил, требованиям противопожарной  и антитеррористической безопасности</t>
  </si>
  <si>
    <t>Межбюджетные трансферты ,передаваемые бюджетам муниципальных районов области на обеспечение  дорожно - эксплуатационной техникой муниципальных районов и городских округов области</t>
  </si>
  <si>
    <t>Межбюджетные трансферты,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 реализующих образовательную программу дошкольного образования</t>
  </si>
  <si>
    <t>Межбюджетные трансферты,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t>
  </si>
  <si>
    <t xml:space="preserve">Р Е Е С Т Р
источников доходов бюджета Краснокутского муниципального района 
на 2025 год и на плановый период 2026 и 2027 годов( ТЫС.РУБ)
</t>
  </si>
  <si>
    <t xml:space="preserve">202030024 05 0038 150 </t>
  </si>
  <si>
    <t>Cубвенции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</si>
  <si>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2 02 25171 05 0000 150</t>
  </si>
  <si>
    <t>Субсидии бюджетам муниципальных районов области на оснащение(обновление материально-технической базы)оборудованием,средствами обучения и воспитания образовательных организаций различных типов для реализации дополнительных общеразвивающихпрограмм, для создания информацирнных систем в образовательных организациях</t>
  </si>
  <si>
    <t>2 02 25511 05 0000 150</t>
  </si>
  <si>
    <t>Субсидии бюджетам муниципальных районов на проведение комплексных кадастровых работ</t>
  </si>
  <si>
    <t>2 02 25453 05 0000 150</t>
  </si>
  <si>
    <t>Субсидии бюджетам муниципальных районов на создание виртуальных концертных залов</t>
  </si>
  <si>
    <t>2 02 29999 05 0136 150</t>
  </si>
  <si>
    <t>Субсидии бюджетам муниципальных районов области на обеспечение условий для оснащения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</si>
  <si>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2 18 60010 05 0000 150</t>
  </si>
  <si>
    <t>1 01 02140 01 0000 110</t>
  </si>
  <si>
    <t xml:space="preserve">Доходы бюджетов муниципальных районов от возвратов прочих  остатков субсидий, субвенций и иных межбюджетных трансфертов, имеющих целевое назначение, прошлых лет из бюджетов сельских поселений </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</si>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</sst>
</file>

<file path=xl/styles.xml><?xml version="1.0" encoding="utf-8"?>
<styleSheet xmlns="http://schemas.openxmlformats.org/spreadsheetml/2006/main">
  <numFmts count="1">
    <numFmt numFmtId="164" formatCode="0.0"/>
  </numFmts>
  <fonts count="35">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1"/>
      <color rgb="FF000000"/>
      <name val="Calibri"/>
      <family val="2"/>
      <charset val="204"/>
      <scheme val="minor"/>
    </font>
    <font>
      <sz val="11"/>
      <color rgb="FF000000"/>
      <name val="Calibri"/>
      <family val="2"/>
      <charset val="204"/>
      <scheme val="minor"/>
    </font>
    <font>
      <b/>
      <sz val="10"/>
      <color theme="1"/>
      <name val="Calibri"/>
      <family val="2"/>
      <charset val="204"/>
      <scheme val="minor"/>
    </font>
    <font>
      <sz val="14"/>
      <color theme="1"/>
      <name val="Times New Roman"/>
      <family val="1"/>
      <charset val="204"/>
    </font>
    <font>
      <b/>
      <sz val="12"/>
      <color rgb="FF000000"/>
      <name val="Calibri"/>
      <family val="2"/>
      <charset val="204"/>
      <scheme val="minor"/>
    </font>
    <font>
      <sz val="11"/>
      <name val="Calibri"/>
      <family val="2"/>
      <charset val="204"/>
      <scheme val="minor"/>
    </font>
    <font>
      <b/>
      <sz val="12"/>
      <color rgb="FF000000"/>
      <name val="Times New Roman"/>
      <family val="1"/>
      <charset val="204"/>
    </font>
    <font>
      <b/>
      <sz val="11"/>
      <color rgb="FF000000"/>
      <name val="Times New Roman"/>
      <family val="1"/>
      <charset val="204"/>
    </font>
    <font>
      <b/>
      <sz val="10"/>
      <color rgb="FF000000"/>
      <name val="Times New Roman"/>
      <family val="1"/>
      <charset val="204"/>
    </font>
    <font>
      <sz val="10"/>
      <color theme="1"/>
      <name val="Calibri"/>
      <family val="2"/>
      <charset val="204"/>
      <scheme val="minor"/>
    </font>
    <font>
      <b/>
      <sz val="10"/>
      <color rgb="FF000000"/>
      <name val="Calibri"/>
      <family val="2"/>
      <charset val="204"/>
      <scheme val="minor"/>
    </font>
    <font>
      <sz val="11"/>
      <color theme="1"/>
      <name val="Times New Roman"/>
      <family val="1"/>
      <charset val="204"/>
    </font>
    <font>
      <sz val="10"/>
      <color theme="1"/>
      <name val="Times New Roman"/>
      <family val="1"/>
      <charset val="204"/>
    </font>
    <font>
      <b/>
      <sz val="9"/>
      <color theme="1"/>
      <name val="Times New Roman"/>
      <family val="1"/>
      <charset val="204"/>
    </font>
    <font>
      <sz val="12"/>
      <color theme="1"/>
      <name val="Calibri"/>
      <family val="2"/>
      <charset val="204"/>
      <scheme val="minor"/>
    </font>
    <font>
      <b/>
      <sz val="11"/>
      <color theme="1"/>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sz val="10"/>
      <name val="Times New Roman"/>
      <family val="1"/>
      <charset val="204"/>
    </font>
    <font>
      <sz val="11"/>
      <color rgb="FF000000"/>
      <name val="Times New Roman"/>
      <family val="1"/>
      <charset val="204"/>
    </font>
    <font>
      <sz val="8"/>
      <color theme="1"/>
      <name val="Times New Roman"/>
      <family val="1"/>
      <charset val="204"/>
    </font>
    <font>
      <sz val="9"/>
      <color theme="1"/>
      <name val="Times New Roman"/>
      <family val="1"/>
      <charset val="204"/>
    </font>
    <font>
      <sz val="9"/>
      <color rgb="FF5B5E5F"/>
      <name val="Times New Roman"/>
      <family val="1"/>
      <charset val="204"/>
    </font>
    <font>
      <b/>
      <sz val="12"/>
      <color theme="1"/>
      <name val="Calibri"/>
      <family val="2"/>
      <charset val="204"/>
      <scheme val="minor"/>
    </font>
    <font>
      <sz val="10"/>
      <color rgb="FF000000"/>
      <name val="Calibri"/>
      <family val="2"/>
      <charset val="204"/>
      <scheme val="minor"/>
    </font>
    <font>
      <sz val="10"/>
      <name val="Arial"/>
      <family val="2"/>
      <charset val="204"/>
    </font>
    <font>
      <sz val="11"/>
      <color indexed="8"/>
      <name val="Times New Roman"/>
      <family val="1"/>
      <charset val="204"/>
    </font>
    <font>
      <b/>
      <sz val="12"/>
      <name val="Times New Roman"/>
      <family val="1"/>
      <charset val="204"/>
    </font>
    <font>
      <b/>
      <sz val="10"/>
      <name val="Times New Roman"/>
      <family val="1"/>
      <charset val="204"/>
    </font>
    <font>
      <b/>
      <sz val="11"/>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0" fontId="30" fillId="0" borderId="0"/>
  </cellStyleXfs>
  <cellXfs count="153">
    <xf numFmtId="0" fontId="0" fillId="0" borderId="0" xfId="0"/>
    <xf numFmtId="164" fontId="4" fillId="0" borderId="1" xfId="0" applyNumberFormat="1" applyFont="1" applyFill="1" applyBorder="1" applyAlignment="1">
      <alignment horizontal="center" vertical="center"/>
    </xf>
    <xf numFmtId="164" fontId="0" fillId="0" borderId="1" xfId="0" applyNumberFormat="1" applyFill="1" applyBorder="1" applyAlignment="1">
      <alignment horizontal="center" vertical="center"/>
    </xf>
    <xf numFmtId="0" fontId="32"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9" fillId="0" borderId="0" xfId="0" applyFont="1" applyFill="1" applyAlignment="1">
      <alignment horizontal="center" vertical="center"/>
    </xf>
    <xf numFmtId="164" fontId="0" fillId="0" borderId="1" xfId="0" applyNumberFormat="1" applyFill="1" applyBorder="1"/>
    <xf numFmtId="164" fontId="5" fillId="0" borderId="1" xfId="0" applyNumberFormat="1" applyFont="1" applyFill="1" applyBorder="1" applyAlignment="1">
      <alignment horizontal="center" vertical="center"/>
    </xf>
    <xf numFmtId="0" fontId="2" fillId="0" borderId="0" xfId="0" applyFont="1" applyFill="1" applyAlignment="1">
      <alignment horizontal="right" vertical="top" wrapText="1"/>
    </xf>
    <xf numFmtId="0" fontId="16" fillId="0" borderId="0" xfId="0" applyFont="1" applyFill="1" applyAlignment="1">
      <alignment horizontal="center" vertical="top" wrapText="1"/>
    </xf>
    <xf numFmtId="0" fontId="0" fillId="0" borderId="0" xfId="0" applyFill="1"/>
    <xf numFmtId="0" fontId="21" fillId="0" borderId="1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top"/>
    </xf>
    <xf numFmtId="0" fontId="21" fillId="0" borderId="1" xfId="0" applyFont="1" applyFill="1" applyBorder="1" applyAlignment="1">
      <alignment horizontal="center"/>
    </xf>
    <xf numFmtId="0" fontId="0" fillId="0" borderId="1" xfId="0" applyFill="1" applyBorder="1" applyAlignment="1">
      <alignment vertical="top"/>
    </xf>
    <xf numFmtId="0" fontId="4" fillId="0" borderId="1" xfId="0" applyFont="1" applyFill="1" applyBorder="1" applyAlignment="1">
      <alignment horizontal="justify" vertical="top"/>
    </xf>
    <xf numFmtId="0" fontId="0" fillId="0" borderId="1" xfId="0" applyFill="1" applyBorder="1" applyAlignment="1">
      <alignment horizontal="center" vertical="top"/>
    </xf>
    <xf numFmtId="0" fontId="16" fillId="0" borderId="1" xfId="0" applyFont="1" applyFill="1" applyBorder="1" applyAlignment="1">
      <alignment horizontal="justify" vertical="top"/>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4" fontId="23" fillId="0" borderId="1" xfId="0" applyNumberFormat="1" applyFont="1" applyFill="1" applyBorder="1" applyAlignment="1">
      <alignment vertical="center" wrapText="1"/>
    </xf>
    <xf numFmtId="0" fontId="1" fillId="0" borderId="1" xfId="0" applyFont="1" applyFill="1" applyBorder="1" applyAlignment="1">
      <alignment horizontal="center" vertical="top"/>
    </xf>
    <xf numFmtId="0" fontId="1" fillId="0" borderId="1" xfId="0" applyFont="1" applyFill="1" applyBorder="1" applyAlignment="1">
      <alignment horizontal="justify" vertical="top"/>
    </xf>
    <xf numFmtId="0" fontId="16" fillId="0" borderId="1" xfId="0" applyFont="1" applyFill="1" applyBorder="1" applyAlignment="1">
      <alignment horizontal="center" vertical="top"/>
    </xf>
    <xf numFmtId="0" fontId="16" fillId="0" borderId="1" xfId="0" applyFont="1" applyFill="1" applyBorder="1" applyAlignment="1">
      <alignment horizontal="justify"/>
    </xf>
    <xf numFmtId="0" fontId="20" fillId="0" borderId="1" xfId="0" applyFont="1" applyFill="1" applyBorder="1" applyAlignment="1">
      <alignment horizontal="justify" vertical="top"/>
    </xf>
    <xf numFmtId="0" fontId="19"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4" fillId="0" borderId="1" xfId="0" applyFont="1" applyFill="1" applyBorder="1" applyAlignment="1">
      <alignment horizontal="justify"/>
    </xf>
    <xf numFmtId="0" fontId="21" fillId="0" borderId="1" xfId="0" applyFont="1" applyFill="1" applyBorder="1" applyAlignment="1">
      <alignment horizontal="center" vertical="center"/>
    </xf>
    <xf numFmtId="0" fontId="6" fillId="0" borderId="1" xfId="0" applyFont="1" applyFill="1" applyBorder="1" applyAlignment="1">
      <alignment horizontal="justify" vertical="top"/>
    </xf>
    <xf numFmtId="0" fontId="26" fillId="0" borderId="1" xfId="0" applyFont="1" applyFill="1" applyBorder="1" applyAlignment="1">
      <alignment horizontal="justify" vertical="top"/>
    </xf>
    <xf numFmtId="4" fontId="23" fillId="0" borderId="1" xfId="0" applyNumberFormat="1" applyFont="1" applyFill="1" applyBorder="1" applyAlignment="1">
      <alignment vertical="top" wrapText="1"/>
    </xf>
    <xf numFmtId="0" fontId="12" fillId="0" borderId="1" xfId="0" applyFont="1" applyFill="1" applyBorder="1" applyAlignment="1">
      <alignment horizontal="justify"/>
    </xf>
    <xf numFmtId="0" fontId="5" fillId="0" borderId="1" xfId="0" applyFont="1" applyFill="1" applyBorder="1" applyAlignment="1">
      <alignment horizontal="center" vertical="top"/>
    </xf>
    <xf numFmtId="0" fontId="21" fillId="0" borderId="1" xfId="0" applyFont="1" applyFill="1" applyBorder="1" applyAlignment="1">
      <alignment horizontal="justify" vertical="top"/>
    </xf>
    <xf numFmtId="2" fontId="27" fillId="0" borderId="0" xfId="0" applyNumberFormat="1" applyFont="1" applyFill="1" applyAlignment="1">
      <alignment horizontal="left" vertical="top" wrapText="1"/>
    </xf>
    <xf numFmtId="0" fontId="21" fillId="0" borderId="1" xfId="0" applyFont="1" applyFill="1" applyBorder="1" applyAlignment="1">
      <alignment horizontal="justify"/>
    </xf>
    <xf numFmtId="0" fontId="5" fillId="0" borderId="1" xfId="0" applyFont="1" applyFill="1" applyBorder="1" applyAlignment="1">
      <alignment horizontal="justify"/>
    </xf>
    <xf numFmtId="164" fontId="0" fillId="0" borderId="1" xfId="0" applyNumberFormat="1" applyFont="1" applyFill="1" applyBorder="1" applyAlignment="1">
      <alignment horizontal="center"/>
    </xf>
    <xf numFmtId="0" fontId="29" fillId="0" borderId="1" xfId="0" applyFont="1" applyFill="1" applyBorder="1" applyAlignment="1">
      <alignment horizontal="justify"/>
    </xf>
    <xf numFmtId="0" fontId="23" fillId="0" borderId="1" xfId="0" applyFont="1" applyFill="1" applyBorder="1" applyAlignment="1">
      <alignment horizontal="justify" vertical="top"/>
    </xf>
    <xf numFmtId="0" fontId="4" fillId="0" borderId="5" xfId="0" applyFont="1" applyFill="1" applyBorder="1" applyAlignment="1">
      <alignment horizontal="center" vertical="top"/>
    </xf>
    <xf numFmtId="0" fontId="4" fillId="0" borderId="5" xfId="0" applyFont="1" applyFill="1" applyBorder="1" applyAlignment="1">
      <alignment horizontal="justify" vertical="top"/>
    </xf>
    <xf numFmtId="0" fontId="11" fillId="0" borderId="1" xfId="0" applyFont="1" applyFill="1" applyBorder="1" applyAlignment="1">
      <alignment horizontal="center" vertical="top" wrapText="1"/>
    </xf>
    <xf numFmtId="0" fontId="24" fillId="0" borderId="1" xfId="0" applyFont="1" applyFill="1" applyBorder="1"/>
    <xf numFmtId="0" fontId="21" fillId="0" borderId="1" xfId="0" applyFont="1" applyFill="1" applyBorder="1" applyAlignment="1">
      <alignment horizontal="center" vertical="top"/>
    </xf>
    <xf numFmtId="164" fontId="1" fillId="0" borderId="1" xfId="0" applyNumberFormat="1" applyFont="1" applyFill="1" applyBorder="1" applyAlignment="1">
      <alignment horizontal="center"/>
    </xf>
    <xf numFmtId="0" fontId="0" fillId="0" borderId="1" xfId="0" applyFill="1" applyBorder="1"/>
    <xf numFmtId="0" fontId="8" fillId="0" borderId="1" xfId="0" applyFont="1" applyFill="1" applyBorder="1" applyAlignment="1">
      <alignment horizontal="justify" vertical="top"/>
    </xf>
    <xf numFmtId="0" fontId="14" fillId="0" borderId="1" xfId="0" applyFont="1" applyFill="1" applyBorder="1" applyAlignment="1">
      <alignment horizontal="justify" vertical="top"/>
    </xf>
    <xf numFmtId="0" fontId="25" fillId="0" borderId="1" xfId="0" applyFont="1" applyFill="1" applyBorder="1" applyAlignment="1">
      <alignment horizontal="left" vertical="top" wrapText="1"/>
    </xf>
    <xf numFmtId="0" fontId="16" fillId="0" borderId="1" xfId="0" applyFont="1" applyFill="1" applyBorder="1" applyAlignment="1">
      <alignment horizontal="justify" vertical="top" wrapText="1"/>
    </xf>
    <xf numFmtId="0" fontId="16" fillId="0" borderId="1" xfId="0" applyNumberFormat="1" applyFont="1" applyFill="1" applyBorder="1" applyAlignment="1">
      <alignment horizontal="justify" vertical="top" wrapText="1"/>
    </xf>
    <xf numFmtId="0" fontId="15" fillId="0" borderId="1" xfId="0" applyFont="1" applyFill="1" applyBorder="1" applyAlignment="1">
      <alignment horizontal="center" vertical="top"/>
    </xf>
    <xf numFmtId="0" fontId="16" fillId="0" borderId="6" xfId="0" applyNumberFormat="1" applyFont="1" applyFill="1" applyBorder="1" applyAlignment="1">
      <alignment horizontal="justify" vertical="top" wrapText="1"/>
    </xf>
    <xf numFmtId="0" fontId="16" fillId="0" borderId="1" xfId="0" applyFont="1" applyFill="1" applyBorder="1" applyAlignment="1">
      <alignment horizontal="left" vertical="top" wrapText="1"/>
    </xf>
    <xf numFmtId="3" fontId="0" fillId="0" borderId="1" xfId="0" applyNumberFormat="1" applyFont="1" applyFill="1" applyBorder="1" applyAlignment="1">
      <alignment vertical="top" wrapText="1"/>
    </xf>
    <xf numFmtId="0" fontId="0" fillId="0" borderId="6" xfId="0" applyFill="1" applyBorder="1" applyAlignment="1">
      <alignment horizontal="right" vertical="center"/>
    </xf>
    <xf numFmtId="0" fontId="16" fillId="0" borderId="6" xfId="0" applyFont="1" applyFill="1" applyBorder="1" applyAlignment="1">
      <alignment horizontal="justify" vertical="top" wrapText="1"/>
    </xf>
    <xf numFmtId="0" fontId="0" fillId="0" borderId="5" xfId="0" applyFill="1" applyBorder="1" applyAlignment="1">
      <alignment horizontal="center" vertical="top"/>
    </xf>
    <xf numFmtId="0" fontId="16" fillId="0" borderId="5" xfId="0" applyFont="1" applyFill="1" applyBorder="1" applyAlignment="1">
      <alignment horizontal="justify" vertical="top"/>
    </xf>
    <xf numFmtId="0" fontId="16" fillId="0" borderId="5" xfId="0" applyFont="1" applyFill="1" applyBorder="1" applyAlignment="1">
      <alignment horizontal="center" vertical="center"/>
    </xf>
    <xf numFmtId="0" fontId="16" fillId="0" borderId="0" xfId="0" applyFont="1" applyFill="1" applyAlignment="1">
      <alignment horizontal="justify" vertical="top" wrapText="1"/>
    </xf>
    <xf numFmtId="0" fontId="21" fillId="0" borderId="1" xfId="0" applyFont="1" applyFill="1" applyBorder="1" applyAlignment="1">
      <alignment horizontal="justify" wrapText="1"/>
    </xf>
    <xf numFmtId="0" fontId="21" fillId="0" borderId="1" xfId="0" applyFont="1" applyFill="1" applyBorder="1" applyAlignment="1">
      <alignment horizontal="justify" vertical="top" wrapText="1"/>
    </xf>
    <xf numFmtId="49" fontId="31" fillId="0" borderId="1" xfId="1" applyNumberFormat="1" applyFont="1" applyFill="1" applyBorder="1" applyAlignment="1">
      <alignment vertical="center" wrapText="1"/>
    </xf>
    <xf numFmtId="0" fontId="16" fillId="0" borderId="0" xfId="0" applyFont="1" applyFill="1" applyAlignment="1">
      <alignment vertical="top" wrapText="1"/>
    </xf>
    <xf numFmtId="0" fontId="23" fillId="0" borderId="12" xfId="0" applyNumberFormat="1" applyFont="1" applyFill="1" applyBorder="1" applyAlignment="1" applyProtection="1">
      <alignment horizontal="left" vertical="top" wrapText="1"/>
      <protection hidden="1"/>
    </xf>
    <xf numFmtId="0" fontId="21" fillId="0" borderId="1" xfId="0" applyFont="1" applyFill="1" applyBorder="1" applyAlignment="1">
      <alignment vertical="top" wrapText="1"/>
    </xf>
    <xf numFmtId="0" fontId="16" fillId="0" borderId="1" xfId="0" applyFont="1" applyFill="1" applyBorder="1" applyAlignment="1">
      <alignment vertical="top" wrapText="1"/>
    </xf>
    <xf numFmtId="164" fontId="0" fillId="0" borderId="1" xfId="0" applyNumberFormat="1" applyFill="1" applyBorder="1" applyAlignment="1">
      <alignment vertical="center"/>
    </xf>
    <xf numFmtId="0" fontId="24" fillId="0" borderId="1" xfId="0" applyFont="1" applyFill="1" applyBorder="1" applyAlignment="1">
      <alignment horizontal="center" vertical="top"/>
    </xf>
    <xf numFmtId="0" fontId="21" fillId="0" borderId="1"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1" xfId="0" applyFont="1" applyFill="1" applyBorder="1" applyAlignment="1">
      <alignment horizontal="center" vertical="top"/>
    </xf>
    <xf numFmtId="0" fontId="12" fillId="0" borderId="1" xfId="0" applyFont="1" applyFill="1" applyBorder="1" applyAlignment="1">
      <alignment vertical="top" wrapText="1"/>
    </xf>
    <xf numFmtId="164" fontId="1" fillId="0" borderId="1" xfId="0" applyNumberFormat="1" applyFont="1" applyFill="1" applyBorder="1" applyAlignment="1">
      <alignment vertical="center"/>
    </xf>
    <xf numFmtId="0" fontId="16" fillId="0" borderId="0" xfId="0" applyFont="1" applyFill="1" applyBorder="1" applyAlignment="1">
      <alignment horizontal="center" vertical="center" wrapText="1"/>
    </xf>
    <xf numFmtId="0" fontId="0" fillId="0" borderId="0" xfId="0" applyFill="1" applyAlignment="1">
      <alignment vertical="top"/>
    </xf>
    <xf numFmtId="0" fontId="16" fillId="0" borderId="0" xfId="0" applyFont="1" applyFill="1" applyAlignment="1">
      <alignment horizontal="center"/>
    </xf>
    <xf numFmtId="0" fontId="7" fillId="0" borderId="0" xfId="0" applyFont="1" applyFill="1"/>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4" fillId="0" borderId="1" xfId="0" applyFont="1" applyFill="1" applyBorder="1" applyAlignment="1">
      <alignment horizontal="justify"/>
    </xf>
    <xf numFmtId="0" fontId="16" fillId="0" borderId="13" xfId="0" applyFont="1" applyFill="1" applyBorder="1" applyAlignment="1">
      <alignment horizontal="justify" vertical="top"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vertical="top" wrapText="1"/>
    </xf>
    <xf numFmtId="0" fontId="2"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0" fillId="0" borderId="0" xfId="0" applyFill="1" applyAlignment="1">
      <alignment horizontal="center" vertical="center"/>
    </xf>
    <xf numFmtId="0" fontId="17"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xf>
    <xf numFmtId="164" fontId="0" fillId="0" borderId="3" xfId="0" applyNumberFormat="1" applyFill="1" applyBorder="1" applyAlignment="1">
      <alignment horizontal="center" vertical="center"/>
    </xf>
    <xf numFmtId="164" fontId="5"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xf>
    <xf numFmtId="0" fontId="0" fillId="0" borderId="3" xfId="0" applyFill="1" applyBorder="1"/>
    <xf numFmtId="0" fontId="0" fillId="0" borderId="0" xfId="0" applyFill="1" applyBorder="1"/>
    <xf numFmtId="0" fontId="0" fillId="0" borderId="0" xfId="0" applyFill="1" applyBorder="1" applyAlignment="1">
      <alignment wrapText="1"/>
    </xf>
    <xf numFmtId="164" fontId="9" fillId="0" borderId="3" xfId="0" applyNumberFormat="1" applyFont="1" applyFill="1" applyBorder="1" applyAlignment="1">
      <alignment horizontal="center" vertical="center" wrapText="1"/>
    </xf>
    <xf numFmtId="164" fontId="4" fillId="0" borderId="14"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34" fillId="0" borderId="5"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64" fontId="9" fillId="0" borderId="5"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xf numFmtId="164" fontId="5" fillId="0" borderId="5"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9" fillId="0" borderId="1" xfId="0" applyFont="1" applyFill="1" applyBorder="1" applyAlignment="1">
      <alignment horizontal="center" vertical="center"/>
    </xf>
    <xf numFmtId="0" fontId="8" fillId="0" borderId="3" xfId="0" applyFont="1" applyFill="1" applyBorder="1" applyAlignment="1">
      <alignment horizontal="center" vertical="top" wrapText="1"/>
    </xf>
    <xf numFmtId="0" fontId="18" fillId="0" borderId="8" xfId="0" applyFont="1" applyFill="1" applyBorder="1" applyAlignment="1">
      <alignment wrapText="1"/>
    </xf>
    <xf numFmtId="0" fontId="18" fillId="0" borderId="4" xfId="0" applyFont="1" applyFill="1" applyBorder="1" applyAlignment="1">
      <alignment wrapText="1"/>
    </xf>
    <xf numFmtId="0" fontId="20"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7" xfId="0" applyFont="1" applyFill="1" applyBorder="1" applyAlignment="1">
      <alignment horizontal="center" vertical="top" wrapText="1"/>
    </xf>
    <xf numFmtId="0" fontId="13" fillId="0" borderId="6" xfId="0" applyFont="1" applyFill="1" applyBorder="1" applyAlignment="1">
      <alignment horizontal="center" wrapText="1"/>
    </xf>
    <xf numFmtId="0" fontId="11" fillId="0" borderId="3" xfId="0" applyFont="1" applyFill="1" applyBorder="1" applyAlignment="1">
      <alignment horizontal="center" vertical="top" wrapText="1"/>
    </xf>
    <xf numFmtId="0" fontId="15" fillId="0" borderId="8" xfId="0" applyFont="1" applyFill="1" applyBorder="1" applyAlignment="1">
      <alignment horizontal="center" wrapText="1"/>
    </xf>
    <xf numFmtId="0" fontId="15" fillId="0" borderId="4" xfId="0" applyFont="1" applyFill="1" applyBorder="1" applyAlignment="1">
      <alignment horizontal="center" wrapText="1"/>
    </xf>
    <xf numFmtId="0" fontId="10" fillId="0" borderId="9" xfId="0" applyFont="1" applyFill="1" applyBorder="1" applyAlignment="1">
      <alignment horizontal="left" vertical="center" wrapText="1"/>
    </xf>
    <xf numFmtId="0" fontId="0" fillId="0" borderId="9" xfId="0" applyFill="1" applyBorder="1" applyAlignment="1">
      <alignment vertical="center" wrapText="1"/>
    </xf>
    <xf numFmtId="0" fontId="0" fillId="0" borderId="0" xfId="0" applyFill="1" applyAlignment="1">
      <alignment horizontal="justify" vertical="top" wrapText="1"/>
    </xf>
    <xf numFmtId="0" fontId="0" fillId="0" borderId="0" xfId="0" applyFill="1" applyAlignment="1">
      <alignment vertical="top" wrapText="1"/>
    </xf>
    <xf numFmtId="0" fontId="28" fillId="0" borderId="9" xfId="0" applyFont="1" applyFill="1" applyBorder="1" applyAlignment="1">
      <alignment horizontal="left" vertical="center" wrapText="1"/>
    </xf>
    <xf numFmtId="0" fontId="28" fillId="0" borderId="9" xfId="0" applyFont="1" applyFill="1" applyBorder="1" applyAlignment="1">
      <alignment horizontal="left" wrapText="1"/>
    </xf>
    <xf numFmtId="0" fontId="1" fillId="0" borderId="0" xfId="0" applyFont="1" applyFill="1" applyAlignment="1">
      <alignment horizontal="left" vertical="center" wrapText="1"/>
    </xf>
    <xf numFmtId="0" fontId="1" fillId="0" borderId="0" xfId="0" applyFont="1" applyFill="1" applyAlignment="1">
      <alignment horizontal="left"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4" fillId="0" borderId="1" xfId="0" applyFont="1" applyFill="1" applyBorder="1" applyAlignment="1">
      <alignment horizontal="justify"/>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156"/>
  <sheetViews>
    <sheetView tabSelected="1" zoomScaleNormal="100" zoomScaleSheetLayoutView="25" workbookViewId="0">
      <pane xSplit="2" ySplit="7" topLeftCell="C150" activePane="bottomRight" state="frozen"/>
      <selection pane="topRight" activeCell="D1" sqref="D1"/>
      <selection pane="bottomLeft" activeCell="A11" sqref="A11"/>
      <selection pane="bottomRight" activeCell="I122" sqref="I122"/>
    </sheetView>
  </sheetViews>
  <sheetFormatPr defaultRowHeight="32.1" customHeight="1"/>
  <cols>
    <col min="1" max="1" width="22.88671875" style="10" customWidth="1"/>
    <col min="2" max="2" width="44.6640625" style="10" customWidth="1"/>
    <col min="3" max="3" width="5.5546875" style="86" customWidth="1"/>
    <col min="4" max="4" width="19.44140625" style="10" customWidth="1"/>
    <col min="5" max="5" width="16" style="5" customWidth="1"/>
    <col min="6" max="6" width="15.21875" style="96" customWidth="1"/>
    <col min="7" max="7" width="12.44140625" style="10" customWidth="1"/>
    <col min="8" max="8" width="11.44140625" style="10" customWidth="1"/>
    <col min="9" max="9" width="11.109375" style="10" customWidth="1"/>
    <col min="10" max="10" width="10.109375" style="10" customWidth="1"/>
    <col min="11" max="11" width="9.5546875" style="104" customWidth="1"/>
    <col min="12" max="40" width="8.88671875" style="104"/>
    <col min="41" max="16384" width="8.88671875" style="10"/>
  </cols>
  <sheetData>
    <row r="1" spans="1:12" ht="32.1" hidden="1" customHeight="1">
      <c r="A1" s="8"/>
      <c r="B1" s="8"/>
      <c r="C1" s="9"/>
      <c r="D1" s="8"/>
      <c r="E1" s="3"/>
      <c r="F1" s="94"/>
    </row>
    <row r="2" spans="1:12" ht="37.5" customHeight="1">
      <c r="A2" s="130" t="s">
        <v>286</v>
      </c>
      <c r="B2" s="130"/>
      <c r="C2" s="130"/>
      <c r="D2" s="130"/>
      <c r="E2" s="130"/>
      <c r="F2" s="130"/>
      <c r="G2" s="131"/>
      <c r="H2" s="131"/>
      <c r="I2" s="131"/>
      <c r="J2" s="131"/>
      <c r="K2" s="131"/>
      <c r="L2" s="105"/>
    </row>
    <row r="3" spans="1:12" ht="32.1" hidden="1" customHeight="1">
      <c r="A3" s="131"/>
      <c r="B3" s="131"/>
      <c r="C3" s="131"/>
      <c r="D3" s="131"/>
      <c r="E3" s="131"/>
      <c r="F3" s="131"/>
      <c r="G3" s="131"/>
      <c r="H3" s="131"/>
      <c r="I3" s="131"/>
      <c r="J3" s="131"/>
      <c r="K3" s="131"/>
    </row>
    <row r="4" spans="1:12" ht="23.25" customHeight="1">
      <c r="A4" s="132"/>
      <c r="B4" s="132"/>
      <c r="C4" s="132"/>
      <c r="D4" s="132"/>
      <c r="E4" s="132"/>
      <c r="F4" s="132"/>
      <c r="G4" s="132"/>
      <c r="H4" s="132"/>
      <c r="I4" s="132"/>
      <c r="J4" s="132"/>
      <c r="K4" s="132"/>
    </row>
    <row r="5" spans="1:12" ht="18.75" customHeight="1">
      <c r="A5" s="133" t="s">
        <v>143</v>
      </c>
      <c r="B5" s="134"/>
      <c r="C5" s="11"/>
      <c r="D5" s="135" t="s">
        <v>146</v>
      </c>
      <c r="E5" s="125" t="s">
        <v>150</v>
      </c>
      <c r="F5" s="126"/>
      <c r="G5" s="126"/>
      <c r="H5" s="126"/>
      <c r="I5" s="126"/>
      <c r="J5" s="126"/>
      <c r="K5" s="127"/>
    </row>
    <row r="6" spans="1:12" ht="18.75" customHeight="1">
      <c r="A6" s="88"/>
      <c r="B6" s="89"/>
      <c r="C6" s="12"/>
      <c r="D6" s="136"/>
      <c r="E6" s="138" t="s">
        <v>147</v>
      </c>
      <c r="F6" s="139"/>
      <c r="G6" s="140"/>
      <c r="H6" s="128" t="s">
        <v>148</v>
      </c>
      <c r="I6" s="149" t="s">
        <v>149</v>
      </c>
      <c r="J6" s="150"/>
      <c r="K6" s="151"/>
    </row>
    <row r="7" spans="1:12" ht="86.25" customHeight="1">
      <c r="A7" s="13" t="s">
        <v>145</v>
      </c>
      <c r="B7" s="13" t="s">
        <v>144</v>
      </c>
      <c r="C7" s="14" t="s">
        <v>153</v>
      </c>
      <c r="D7" s="137"/>
      <c r="E7" s="4" t="s">
        <v>270</v>
      </c>
      <c r="F7" s="95" t="s">
        <v>266</v>
      </c>
      <c r="G7" s="95" t="s">
        <v>267</v>
      </c>
      <c r="H7" s="129"/>
      <c r="I7" s="15" t="s">
        <v>268</v>
      </c>
      <c r="J7" s="97" t="s">
        <v>238</v>
      </c>
      <c r="K7" s="15" t="s">
        <v>269</v>
      </c>
    </row>
    <row r="8" spans="1:12" ht="17.25" customHeight="1">
      <c r="A8" s="16" t="s">
        <v>0</v>
      </c>
      <c r="B8" s="90" t="s">
        <v>154</v>
      </c>
      <c r="C8" s="17"/>
      <c r="D8" s="90"/>
      <c r="E8" s="109">
        <f t="shared" ref="E8:K8" si="0">E9+E33</f>
        <v>128264.09999999999</v>
      </c>
      <c r="F8" s="1">
        <f>F9+F33+0.1</f>
        <v>133371.42000000001</v>
      </c>
      <c r="G8" s="1">
        <f>G9+G33</f>
        <v>101982.04</v>
      </c>
      <c r="H8" s="1">
        <f>H9+H33</f>
        <v>135950.19999999998</v>
      </c>
      <c r="I8" s="1">
        <f t="shared" si="0"/>
        <v>143309.39999999997</v>
      </c>
      <c r="J8" s="98">
        <f t="shared" si="0"/>
        <v>151387.09999999998</v>
      </c>
      <c r="K8" s="1">
        <f t="shared" si="0"/>
        <v>159110.59999999998</v>
      </c>
    </row>
    <row r="9" spans="1:12" ht="17.25" customHeight="1">
      <c r="A9" s="18"/>
      <c r="B9" s="90" t="s">
        <v>1</v>
      </c>
      <c r="C9" s="17"/>
      <c r="D9" s="90"/>
      <c r="E9" s="109">
        <f>E10+E18+E23+E32+E29</f>
        <v>118357.9</v>
      </c>
      <c r="F9" s="1">
        <f t="shared" ref="F9:K9" si="1">F10+F18+F23+F32+F29</f>
        <v>119469.70000000001</v>
      </c>
      <c r="G9" s="1">
        <f t="shared" si="1"/>
        <v>97850.099999999991</v>
      </c>
      <c r="H9" s="1">
        <f t="shared" si="1"/>
        <v>121963.9</v>
      </c>
      <c r="I9" s="1">
        <f t="shared" si="1"/>
        <v>133375.59999999998</v>
      </c>
      <c r="J9" s="98">
        <f t="shared" si="1"/>
        <v>141453.29999999999</v>
      </c>
      <c r="K9" s="1">
        <f t="shared" si="1"/>
        <v>149176.79999999999</v>
      </c>
    </row>
    <row r="10" spans="1:12" ht="18" customHeight="1">
      <c r="A10" s="16" t="s">
        <v>2</v>
      </c>
      <c r="B10" s="19" t="s">
        <v>3</v>
      </c>
      <c r="C10" s="17"/>
      <c r="D10" s="90"/>
      <c r="E10" s="109">
        <f>E11+E12+E13+E14</f>
        <v>73787</v>
      </c>
      <c r="F10" s="1">
        <f>F11+F12+F13+F14+F15+F16+F17</f>
        <v>74144.500000000015</v>
      </c>
      <c r="G10" s="1">
        <f>G11+G12+G13+G14+G15+G16+G17</f>
        <v>71064.999999999985</v>
      </c>
      <c r="H10" s="1">
        <f>H11+H12+H13+H14+H15+H16</f>
        <v>75973.2</v>
      </c>
      <c r="I10" s="1">
        <f t="shared" ref="I10:K10" si="2">I11+I12+I13+I14+I15+I16</f>
        <v>86305.4</v>
      </c>
      <c r="J10" s="98">
        <f t="shared" si="2"/>
        <v>92934.9</v>
      </c>
      <c r="K10" s="1">
        <f t="shared" si="2"/>
        <v>99236.6</v>
      </c>
    </row>
    <row r="11" spans="1:12" ht="55.95" customHeight="1">
      <c r="A11" s="20" t="s">
        <v>4</v>
      </c>
      <c r="B11" s="21" t="s">
        <v>155</v>
      </c>
      <c r="C11" s="22">
        <v>182</v>
      </c>
      <c r="D11" s="23" t="s">
        <v>170</v>
      </c>
      <c r="E11" s="110">
        <v>73787</v>
      </c>
      <c r="F11" s="24">
        <v>72897.8</v>
      </c>
      <c r="G11" s="2">
        <v>67406.7</v>
      </c>
      <c r="H11" s="24">
        <v>73787</v>
      </c>
      <c r="I11" s="24">
        <v>86305.4</v>
      </c>
      <c r="J11" s="100">
        <v>92934.9</v>
      </c>
      <c r="K11" s="2">
        <v>99236.6</v>
      </c>
    </row>
    <row r="12" spans="1:12" ht="40.950000000000003" customHeight="1">
      <c r="A12" s="20" t="s">
        <v>5</v>
      </c>
      <c r="B12" s="21" t="s">
        <v>6</v>
      </c>
      <c r="C12" s="22">
        <v>182</v>
      </c>
      <c r="D12" s="23" t="s">
        <v>170</v>
      </c>
      <c r="E12" s="110">
        <v>0</v>
      </c>
      <c r="F12" s="24">
        <v>221.8</v>
      </c>
      <c r="G12" s="2">
        <v>201</v>
      </c>
      <c r="H12" s="24">
        <v>221.8</v>
      </c>
      <c r="I12" s="24"/>
      <c r="J12" s="100"/>
      <c r="K12" s="2"/>
    </row>
    <row r="13" spans="1:12" ht="48.75" customHeight="1">
      <c r="A13" s="20" t="s">
        <v>7</v>
      </c>
      <c r="B13" s="21" t="s">
        <v>8</v>
      </c>
      <c r="C13" s="22">
        <v>182</v>
      </c>
      <c r="D13" s="23" t="s">
        <v>170</v>
      </c>
      <c r="E13" s="110">
        <v>0</v>
      </c>
      <c r="F13" s="24">
        <v>17.8</v>
      </c>
      <c r="G13" s="2">
        <v>1010.2</v>
      </c>
      <c r="H13" s="24">
        <v>1010.2</v>
      </c>
      <c r="I13" s="24"/>
      <c r="J13" s="100"/>
      <c r="K13" s="2"/>
    </row>
    <row r="14" spans="1:12" ht="57.6" customHeight="1">
      <c r="A14" s="20" t="s">
        <v>88</v>
      </c>
      <c r="B14" s="21" t="s">
        <v>89</v>
      </c>
      <c r="C14" s="22">
        <v>182</v>
      </c>
      <c r="D14" s="23" t="s">
        <v>170</v>
      </c>
      <c r="E14" s="110">
        <v>0</v>
      </c>
      <c r="F14" s="24">
        <v>19.3</v>
      </c>
      <c r="G14" s="2">
        <v>833.4</v>
      </c>
      <c r="H14" s="24">
        <v>833.4</v>
      </c>
      <c r="I14" s="24"/>
      <c r="J14" s="100"/>
      <c r="K14" s="6"/>
    </row>
    <row r="15" spans="1:12" ht="53.25" customHeight="1">
      <c r="A15" s="20" t="s">
        <v>222</v>
      </c>
      <c r="B15" s="25" t="s">
        <v>223</v>
      </c>
      <c r="C15" s="22">
        <v>182</v>
      </c>
      <c r="D15" s="23" t="s">
        <v>170</v>
      </c>
      <c r="E15" s="110">
        <v>0</v>
      </c>
      <c r="F15" s="24">
        <v>5.2</v>
      </c>
      <c r="G15" s="2">
        <v>120.8</v>
      </c>
      <c r="H15" s="24">
        <v>120.8</v>
      </c>
      <c r="I15" s="24"/>
      <c r="J15" s="100"/>
      <c r="K15" s="6"/>
    </row>
    <row r="16" spans="1:12" ht="53.25" customHeight="1">
      <c r="A16" s="20" t="s">
        <v>242</v>
      </c>
      <c r="B16" s="25" t="s">
        <v>245</v>
      </c>
      <c r="C16" s="22">
        <v>182</v>
      </c>
      <c r="D16" s="23" t="s">
        <v>170</v>
      </c>
      <c r="E16" s="110">
        <v>0</v>
      </c>
      <c r="F16" s="24">
        <v>0</v>
      </c>
      <c r="G16" s="2">
        <v>-76.3</v>
      </c>
      <c r="H16" s="24">
        <v>0</v>
      </c>
      <c r="I16" s="24"/>
      <c r="J16" s="100"/>
      <c r="K16" s="6"/>
    </row>
    <row r="17" spans="1:11" ht="53.25" customHeight="1">
      <c r="A17" s="20" t="s">
        <v>298</v>
      </c>
      <c r="B17" s="25" t="s">
        <v>300</v>
      </c>
      <c r="C17" s="22">
        <v>182</v>
      </c>
      <c r="D17" s="23" t="s">
        <v>170</v>
      </c>
      <c r="E17" s="110">
        <v>0</v>
      </c>
      <c r="F17" s="24">
        <v>982.6</v>
      </c>
      <c r="G17" s="2">
        <v>1569.2</v>
      </c>
      <c r="H17" s="24">
        <v>1569.2</v>
      </c>
      <c r="I17" s="24"/>
      <c r="J17" s="100"/>
      <c r="K17" s="6"/>
    </row>
    <row r="18" spans="1:11" ht="17.25" customHeight="1">
      <c r="A18" s="26" t="s">
        <v>9</v>
      </c>
      <c r="B18" s="27" t="s">
        <v>10</v>
      </c>
      <c r="C18" s="28"/>
      <c r="D18" s="27"/>
      <c r="E18" s="109">
        <f>E19+E20+E21+E22</f>
        <v>2594.9</v>
      </c>
      <c r="F18" s="1">
        <f t="shared" ref="F18:J18" si="3">SUM(F19:F22)</f>
        <v>2594.9</v>
      </c>
      <c r="G18" s="1">
        <f t="shared" si="3"/>
        <v>2017.5000000000005</v>
      </c>
      <c r="H18" s="1">
        <f t="shared" si="3"/>
        <v>2594.9</v>
      </c>
      <c r="I18" s="1">
        <f t="shared" si="3"/>
        <v>3054.2000000000003</v>
      </c>
      <c r="J18" s="98">
        <f t="shared" si="3"/>
        <v>3213.4</v>
      </c>
      <c r="K18" s="1">
        <f>K19+K20+K21+K22</f>
        <v>3359.7</v>
      </c>
    </row>
    <row r="19" spans="1:11" ht="44.25" customHeight="1">
      <c r="A19" s="20" t="s">
        <v>139</v>
      </c>
      <c r="B19" s="21" t="s">
        <v>11</v>
      </c>
      <c r="C19" s="22">
        <v>182</v>
      </c>
      <c r="D19" s="23" t="s">
        <v>170</v>
      </c>
      <c r="E19" s="110">
        <v>1198.0999999999999</v>
      </c>
      <c r="F19" s="24">
        <v>1198.0999999999999</v>
      </c>
      <c r="G19" s="24">
        <v>1046.9000000000001</v>
      </c>
      <c r="H19" s="24">
        <v>1198.0999999999999</v>
      </c>
      <c r="I19" s="24">
        <v>1627.2</v>
      </c>
      <c r="J19" s="100">
        <v>1690.8</v>
      </c>
      <c r="K19" s="24">
        <v>1768.7</v>
      </c>
    </row>
    <row r="20" spans="1:11" ht="30.75" customHeight="1">
      <c r="A20" s="20" t="s">
        <v>140</v>
      </c>
      <c r="B20" s="21" t="s">
        <v>12</v>
      </c>
      <c r="C20" s="22">
        <v>182</v>
      </c>
      <c r="D20" s="23" t="s">
        <v>170</v>
      </c>
      <c r="E20" s="110">
        <v>8.6999999999999993</v>
      </c>
      <c r="F20" s="24">
        <v>8.6999999999999993</v>
      </c>
      <c r="G20" s="24">
        <v>5.9</v>
      </c>
      <c r="H20" s="24">
        <v>8.6999999999999993</v>
      </c>
      <c r="I20" s="24">
        <v>8.4</v>
      </c>
      <c r="J20" s="100">
        <v>8.8000000000000007</v>
      </c>
      <c r="K20" s="24">
        <v>9.1</v>
      </c>
    </row>
    <row r="21" spans="1:11" ht="30.75" customHeight="1">
      <c r="A21" s="20" t="s">
        <v>141</v>
      </c>
      <c r="B21" s="21" t="s">
        <v>13</v>
      </c>
      <c r="C21" s="22">
        <v>182</v>
      </c>
      <c r="D21" s="23" t="s">
        <v>170</v>
      </c>
      <c r="E21" s="110">
        <v>1578.2</v>
      </c>
      <c r="F21" s="24">
        <v>1578.2</v>
      </c>
      <c r="G21" s="24">
        <v>1099.8</v>
      </c>
      <c r="H21" s="24">
        <v>1578.2</v>
      </c>
      <c r="I21" s="24">
        <v>1671.8</v>
      </c>
      <c r="J21" s="100">
        <v>1772.2</v>
      </c>
      <c r="K21" s="24">
        <v>1850.2</v>
      </c>
    </row>
    <row r="22" spans="1:11" ht="24.75" customHeight="1">
      <c r="A22" s="20" t="s">
        <v>142</v>
      </c>
      <c r="B22" s="29" t="s">
        <v>14</v>
      </c>
      <c r="C22" s="22">
        <v>182</v>
      </c>
      <c r="D22" s="23" t="s">
        <v>170</v>
      </c>
      <c r="E22" s="110">
        <v>-190.1</v>
      </c>
      <c r="F22" s="24">
        <v>-190.1</v>
      </c>
      <c r="G22" s="24">
        <v>-135.1</v>
      </c>
      <c r="H22" s="24">
        <v>-190.1</v>
      </c>
      <c r="I22" s="24">
        <v>-253.2</v>
      </c>
      <c r="J22" s="100">
        <v>-258.39999999999998</v>
      </c>
      <c r="K22" s="24">
        <v>-268.3</v>
      </c>
    </row>
    <row r="23" spans="1:11" ht="18" customHeight="1">
      <c r="A23" s="26" t="s">
        <v>15</v>
      </c>
      <c r="B23" s="27" t="s">
        <v>16</v>
      </c>
      <c r="C23" s="28"/>
      <c r="D23" s="27"/>
      <c r="E23" s="109">
        <f>E24+E26+E25+E27+E28</f>
        <v>5470</v>
      </c>
      <c r="F23" s="1">
        <f>F24+F26+F25+F27+F28</f>
        <v>6774.3</v>
      </c>
      <c r="G23" s="1">
        <f t="shared" ref="G23:K23" si="4">G24+G26+G25+G27+G28</f>
        <v>6892.6</v>
      </c>
      <c r="H23" s="1">
        <f t="shared" si="4"/>
        <v>7105.5</v>
      </c>
      <c r="I23" s="1">
        <f t="shared" si="4"/>
        <v>7320</v>
      </c>
      <c r="J23" s="98">
        <f t="shared" si="4"/>
        <v>7686</v>
      </c>
      <c r="K23" s="98">
        <f t="shared" si="4"/>
        <v>8070.5</v>
      </c>
    </row>
    <row r="24" spans="1:11" ht="27" customHeight="1">
      <c r="A24" s="20" t="s">
        <v>17</v>
      </c>
      <c r="B24" s="21" t="s">
        <v>18</v>
      </c>
      <c r="C24" s="22">
        <v>182</v>
      </c>
      <c r="D24" s="23" t="s">
        <v>170</v>
      </c>
      <c r="E24" s="110">
        <v>0</v>
      </c>
      <c r="F24" s="24">
        <v>15.8</v>
      </c>
      <c r="G24" s="2">
        <v>57.6</v>
      </c>
      <c r="H24" s="24">
        <v>57.6</v>
      </c>
      <c r="I24" s="24">
        <v>0</v>
      </c>
      <c r="J24" s="100"/>
      <c r="K24" s="2"/>
    </row>
    <row r="25" spans="1:11" ht="37.5" hidden="1" customHeight="1">
      <c r="A25" s="20" t="s">
        <v>80</v>
      </c>
      <c r="B25" s="21" t="s">
        <v>81</v>
      </c>
      <c r="C25" s="22">
        <v>182</v>
      </c>
      <c r="D25" s="23" t="s">
        <v>170</v>
      </c>
      <c r="E25" s="110"/>
      <c r="F25" s="24"/>
      <c r="G25" s="2"/>
      <c r="H25" s="24"/>
      <c r="I25" s="24"/>
      <c r="J25" s="100"/>
      <c r="K25" s="2"/>
    </row>
    <row r="26" spans="1:11" ht="51" customHeight="1">
      <c r="A26" s="20" t="s">
        <v>19</v>
      </c>
      <c r="B26" s="21" t="s">
        <v>20</v>
      </c>
      <c r="C26" s="22">
        <v>182</v>
      </c>
      <c r="D26" s="23" t="s">
        <v>170</v>
      </c>
      <c r="E26" s="110">
        <v>2195</v>
      </c>
      <c r="F26" s="24">
        <v>3545</v>
      </c>
      <c r="G26" s="2">
        <v>3834.4</v>
      </c>
      <c r="H26" s="24">
        <v>3834.4</v>
      </c>
      <c r="I26" s="24">
        <v>3645</v>
      </c>
      <c r="J26" s="100">
        <v>3827</v>
      </c>
      <c r="K26" s="2">
        <v>4018.5</v>
      </c>
    </row>
    <row r="27" spans="1:11" ht="27.75" hidden="1" customHeight="1">
      <c r="A27" s="20" t="s">
        <v>91</v>
      </c>
      <c r="B27" s="21" t="s">
        <v>92</v>
      </c>
      <c r="C27" s="22"/>
      <c r="D27" s="23" t="s">
        <v>170</v>
      </c>
      <c r="E27" s="110"/>
      <c r="F27" s="24"/>
      <c r="G27" s="6"/>
      <c r="H27" s="24"/>
      <c r="I27" s="24"/>
      <c r="J27" s="100"/>
      <c r="K27" s="6"/>
    </row>
    <row r="28" spans="1:11" ht="29.25" customHeight="1">
      <c r="A28" s="26" t="s">
        <v>100</v>
      </c>
      <c r="B28" s="30" t="s">
        <v>99</v>
      </c>
      <c r="C28" s="22">
        <v>182</v>
      </c>
      <c r="D28" s="31" t="s">
        <v>170</v>
      </c>
      <c r="E28" s="111">
        <v>3275</v>
      </c>
      <c r="F28" s="32">
        <v>3213.5</v>
      </c>
      <c r="G28" s="33">
        <v>3000.6</v>
      </c>
      <c r="H28" s="32">
        <v>3213.5</v>
      </c>
      <c r="I28" s="32">
        <v>3675</v>
      </c>
      <c r="J28" s="101">
        <v>3859</v>
      </c>
      <c r="K28" s="33">
        <v>4052</v>
      </c>
    </row>
    <row r="29" spans="1:11" ht="17.25" customHeight="1">
      <c r="A29" s="26" t="s">
        <v>185</v>
      </c>
      <c r="B29" s="30" t="s">
        <v>186</v>
      </c>
      <c r="C29" s="22">
        <v>182</v>
      </c>
      <c r="D29" s="23" t="s">
        <v>170</v>
      </c>
      <c r="E29" s="111">
        <f>E30+E31</f>
        <v>31918</v>
      </c>
      <c r="F29" s="32">
        <f t="shared" ref="F29:K29" si="5">F30+F31</f>
        <v>31918</v>
      </c>
      <c r="G29" s="32">
        <f t="shared" si="5"/>
        <v>13502.699999999999</v>
      </c>
      <c r="H29" s="32">
        <f t="shared" si="5"/>
        <v>31918</v>
      </c>
      <c r="I29" s="32">
        <f t="shared" si="5"/>
        <v>32396</v>
      </c>
      <c r="J29" s="101">
        <f t="shared" si="5"/>
        <v>33319</v>
      </c>
      <c r="K29" s="101">
        <f t="shared" si="5"/>
        <v>34210</v>
      </c>
    </row>
    <row r="30" spans="1:11" ht="18.75" customHeight="1">
      <c r="A30" s="20" t="s">
        <v>188</v>
      </c>
      <c r="B30" s="21" t="s">
        <v>187</v>
      </c>
      <c r="C30" s="22">
        <v>182</v>
      </c>
      <c r="D30" s="23" t="s">
        <v>170</v>
      </c>
      <c r="E30" s="110">
        <v>4041</v>
      </c>
      <c r="F30" s="24">
        <v>4041</v>
      </c>
      <c r="G30" s="2">
        <v>2937.4</v>
      </c>
      <c r="H30" s="24">
        <v>4041</v>
      </c>
      <c r="I30" s="24">
        <v>3612</v>
      </c>
      <c r="J30" s="100">
        <v>3720</v>
      </c>
      <c r="K30" s="2">
        <v>3832</v>
      </c>
    </row>
    <row r="31" spans="1:11" ht="17.25" customHeight="1">
      <c r="A31" s="20" t="s">
        <v>189</v>
      </c>
      <c r="B31" s="21" t="s">
        <v>190</v>
      </c>
      <c r="C31" s="22">
        <v>182</v>
      </c>
      <c r="D31" s="23" t="s">
        <v>170</v>
      </c>
      <c r="E31" s="110">
        <v>27877</v>
      </c>
      <c r="F31" s="24">
        <v>27877</v>
      </c>
      <c r="G31" s="2">
        <v>10565.3</v>
      </c>
      <c r="H31" s="24">
        <v>27877</v>
      </c>
      <c r="I31" s="24">
        <v>28784</v>
      </c>
      <c r="J31" s="100">
        <v>29599</v>
      </c>
      <c r="K31" s="2">
        <v>30378</v>
      </c>
    </row>
    <row r="32" spans="1:11" ht="27" customHeight="1">
      <c r="A32" s="16" t="s">
        <v>21</v>
      </c>
      <c r="B32" s="34" t="s">
        <v>22</v>
      </c>
      <c r="C32" s="35">
        <v>182</v>
      </c>
      <c r="D32" s="23" t="s">
        <v>170</v>
      </c>
      <c r="E32" s="111">
        <v>4588</v>
      </c>
      <c r="F32" s="32">
        <v>4038</v>
      </c>
      <c r="G32" s="32">
        <v>4372.3</v>
      </c>
      <c r="H32" s="32">
        <v>4372.3</v>
      </c>
      <c r="I32" s="32">
        <v>4300</v>
      </c>
      <c r="J32" s="101">
        <v>4300</v>
      </c>
      <c r="K32" s="32">
        <v>4300</v>
      </c>
    </row>
    <row r="33" spans="1:11" ht="16.5" customHeight="1">
      <c r="A33" s="18"/>
      <c r="B33" s="90" t="s">
        <v>23</v>
      </c>
      <c r="C33" s="17"/>
      <c r="D33" s="90"/>
      <c r="E33" s="109">
        <f t="shared" ref="E33:F33" si="6">E34+E40+E46+E48+E54+E57</f>
        <v>9906.2000000000007</v>
      </c>
      <c r="F33" s="1">
        <f t="shared" si="6"/>
        <v>13901.619999999999</v>
      </c>
      <c r="G33" s="1">
        <f>G34+G40+G46+G48+G54+G57</f>
        <v>4131.9399999999996</v>
      </c>
      <c r="H33" s="1">
        <f t="shared" ref="H33:K33" si="7">H34+H40+H46+H48+H54+H57</f>
        <v>13986.299999999997</v>
      </c>
      <c r="I33" s="1">
        <f t="shared" si="7"/>
        <v>9933.7999999999993</v>
      </c>
      <c r="J33" s="98">
        <f t="shared" si="7"/>
        <v>9933.7999999999993</v>
      </c>
      <c r="K33" s="1">
        <f t="shared" si="7"/>
        <v>9933.7999999999993</v>
      </c>
    </row>
    <row r="34" spans="1:11" ht="27.75" customHeight="1">
      <c r="A34" s="26" t="s">
        <v>24</v>
      </c>
      <c r="B34" s="36" t="s">
        <v>184</v>
      </c>
      <c r="C34" s="28"/>
      <c r="D34" s="36"/>
      <c r="E34" s="109">
        <f>E35+E36+E37+E38</f>
        <v>1688.7</v>
      </c>
      <c r="F34" s="1">
        <f>F35+F36+F37+F38+F39</f>
        <v>1688.7</v>
      </c>
      <c r="G34" s="1">
        <f>G35+G36+G37+G38+G39</f>
        <v>1553.5</v>
      </c>
      <c r="H34" s="1">
        <f>H35+H36+H37+H38+H39</f>
        <v>1688.7</v>
      </c>
      <c r="I34" s="1">
        <f t="shared" ref="I34:K34" si="8">I35+I36+I37+I38+I39</f>
        <v>1633.4</v>
      </c>
      <c r="J34" s="98">
        <f t="shared" si="8"/>
        <v>1633.4</v>
      </c>
      <c r="K34" s="1">
        <f t="shared" si="8"/>
        <v>1633.4</v>
      </c>
    </row>
    <row r="35" spans="1:11" ht="78.75" customHeight="1">
      <c r="A35" s="20" t="s">
        <v>25</v>
      </c>
      <c r="B35" s="21" t="s">
        <v>26</v>
      </c>
      <c r="C35" s="22" t="s">
        <v>173</v>
      </c>
      <c r="D35" s="37" t="s">
        <v>171</v>
      </c>
      <c r="E35" s="110">
        <v>1365</v>
      </c>
      <c r="F35" s="24">
        <v>1365</v>
      </c>
      <c r="G35" s="24">
        <v>1324.1</v>
      </c>
      <c r="H35" s="24">
        <v>1365</v>
      </c>
      <c r="I35" s="24">
        <v>1365</v>
      </c>
      <c r="J35" s="100">
        <v>1365</v>
      </c>
      <c r="K35" s="24">
        <v>1365</v>
      </c>
    </row>
    <row r="36" spans="1:11" ht="78" hidden="1" customHeight="1">
      <c r="A36" s="20" t="s">
        <v>27</v>
      </c>
      <c r="B36" s="21" t="s">
        <v>26</v>
      </c>
      <c r="C36" s="22" t="s">
        <v>173</v>
      </c>
      <c r="D36" s="37" t="s">
        <v>171</v>
      </c>
      <c r="E36" s="110">
        <v>0</v>
      </c>
      <c r="F36" s="24">
        <v>0</v>
      </c>
      <c r="G36" s="24">
        <v>0</v>
      </c>
      <c r="H36" s="24"/>
      <c r="I36" s="24"/>
      <c r="J36" s="100"/>
      <c r="K36" s="24"/>
    </row>
    <row r="37" spans="1:11" ht="78" customHeight="1">
      <c r="A37" s="20" t="s">
        <v>28</v>
      </c>
      <c r="B37" s="21" t="s">
        <v>29</v>
      </c>
      <c r="C37" s="22" t="s">
        <v>173</v>
      </c>
      <c r="D37" s="37" t="s">
        <v>171</v>
      </c>
      <c r="E37" s="110">
        <v>145.4</v>
      </c>
      <c r="F37" s="24">
        <v>145.4</v>
      </c>
      <c r="G37" s="24">
        <v>135.4</v>
      </c>
      <c r="H37" s="24">
        <v>145.4</v>
      </c>
      <c r="I37" s="24">
        <v>145.4</v>
      </c>
      <c r="J37" s="100">
        <v>145.4</v>
      </c>
      <c r="K37" s="24">
        <v>145.4</v>
      </c>
    </row>
    <row r="38" spans="1:11" ht="78" customHeight="1">
      <c r="A38" s="20" t="s">
        <v>30</v>
      </c>
      <c r="B38" s="21" t="s">
        <v>31</v>
      </c>
      <c r="C38" s="22" t="s">
        <v>173</v>
      </c>
      <c r="D38" s="37" t="s">
        <v>171</v>
      </c>
      <c r="E38" s="110">
        <v>178.3</v>
      </c>
      <c r="F38" s="24">
        <v>178.3</v>
      </c>
      <c r="G38" s="2">
        <v>94</v>
      </c>
      <c r="H38" s="24">
        <v>178.3</v>
      </c>
      <c r="I38" s="24">
        <v>123</v>
      </c>
      <c r="J38" s="100">
        <v>123</v>
      </c>
      <c r="K38" s="2">
        <v>123</v>
      </c>
    </row>
    <row r="39" spans="1:11" ht="60" hidden="1" customHeight="1">
      <c r="A39" s="20" t="s">
        <v>243</v>
      </c>
      <c r="B39" s="38" t="s">
        <v>244</v>
      </c>
      <c r="C39" s="22" t="s">
        <v>173</v>
      </c>
      <c r="D39" s="37" t="s">
        <v>171</v>
      </c>
      <c r="E39" s="110">
        <v>0</v>
      </c>
      <c r="F39" s="24">
        <v>0</v>
      </c>
      <c r="G39" s="2">
        <v>0</v>
      </c>
      <c r="H39" s="24"/>
      <c r="I39" s="24">
        <v>0</v>
      </c>
      <c r="J39" s="100">
        <v>0</v>
      </c>
      <c r="K39" s="2">
        <v>0</v>
      </c>
    </row>
    <row r="40" spans="1:11" ht="27.75" customHeight="1">
      <c r="A40" s="16" t="s">
        <v>32</v>
      </c>
      <c r="B40" s="39" t="s">
        <v>33</v>
      </c>
      <c r="C40" s="17"/>
      <c r="D40" s="90"/>
      <c r="E40" s="109">
        <f t="shared" ref="E40" si="9">E41+E42+E43+E44+E45</f>
        <v>92.5</v>
      </c>
      <c r="F40" s="1">
        <f>F41+F42+F43+F44+F45</f>
        <v>558.12</v>
      </c>
      <c r="G40" s="1">
        <f>G41+G42+G43+G44+G45</f>
        <v>567.43999999999994</v>
      </c>
      <c r="H40" s="1">
        <f>H41+H42+H43+H44+H45</f>
        <v>567.4</v>
      </c>
      <c r="I40" s="1">
        <f t="shared" ref="I40:K40" si="10">I41+I42+I43+I44+I45</f>
        <v>115.4</v>
      </c>
      <c r="J40" s="98">
        <f t="shared" si="10"/>
        <v>115.4</v>
      </c>
      <c r="K40" s="1">
        <f t="shared" si="10"/>
        <v>115.4</v>
      </c>
    </row>
    <row r="41" spans="1:11" ht="48" customHeight="1">
      <c r="A41" s="40" t="s">
        <v>82</v>
      </c>
      <c r="B41" s="41" t="s">
        <v>83</v>
      </c>
      <c r="C41" s="35" t="s">
        <v>172</v>
      </c>
      <c r="D41" s="42" t="s">
        <v>174</v>
      </c>
      <c r="E41" s="110">
        <v>92.5</v>
      </c>
      <c r="F41" s="24">
        <v>502.5</v>
      </c>
      <c r="G41" s="2">
        <v>509.1</v>
      </c>
      <c r="H41" s="24">
        <v>509.1</v>
      </c>
      <c r="I41" s="24">
        <v>115.4</v>
      </c>
      <c r="J41" s="100">
        <v>115.4</v>
      </c>
      <c r="K41" s="2">
        <v>115.4</v>
      </c>
    </row>
    <row r="42" spans="1:11" ht="30.75" hidden="1" customHeight="1">
      <c r="A42" s="40" t="s">
        <v>84</v>
      </c>
      <c r="B42" s="43" t="s">
        <v>85</v>
      </c>
      <c r="C42" s="17"/>
      <c r="D42" s="44"/>
      <c r="E42" s="111"/>
      <c r="F42" s="24"/>
      <c r="G42" s="6"/>
      <c r="H42" s="24"/>
      <c r="I42" s="32"/>
      <c r="J42" s="101"/>
      <c r="K42" s="6"/>
    </row>
    <row r="43" spans="1:11" ht="47.25" customHeight="1">
      <c r="A43" s="40" t="s">
        <v>93</v>
      </c>
      <c r="B43" s="41" t="s">
        <v>95</v>
      </c>
      <c r="C43" s="35" t="s">
        <v>172</v>
      </c>
      <c r="D43" s="42" t="s">
        <v>174</v>
      </c>
      <c r="E43" s="110">
        <v>0</v>
      </c>
      <c r="F43" s="24">
        <v>55.6</v>
      </c>
      <c r="G43" s="112">
        <v>58.3</v>
      </c>
      <c r="H43" s="24">
        <v>58.3</v>
      </c>
      <c r="I43" s="24"/>
      <c r="J43" s="100"/>
      <c r="K43" s="45"/>
    </row>
    <row r="44" spans="1:11" ht="27" hidden="1" customHeight="1">
      <c r="A44" s="40" t="s">
        <v>94</v>
      </c>
      <c r="B44" s="41" t="s">
        <v>96</v>
      </c>
      <c r="C44" s="35" t="s">
        <v>172</v>
      </c>
      <c r="D44" s="42" t="s">
        <v>174</v>
      </c>
      <c r="E44" s="110">
        <v>0</v>
      </c>
      <c r="F44" s="24"/>
      <c r="G44" s="2"/>
      <c r="H44" s="24"/>
      <c r="I44" s="32"/>
      <c r="J44" s="101"/>
      <c r="K44" s="6"/>
    </row>
    <row r="45" spans="1:11" ht="49.5" hidden="1" customHeight="1">
      <c r="A45" s="40" t="s">
        <v>86</v>
      </c>
      <c r="B45" s="43" t="s">
        <v>87</v>
      </c>
      <c r="C45" s="35" t="s">
        <v>172</v>
      </c>
      <c r="D45" s="42" t="s">
        <v>174</v>
      </c>
      <c r="E45" s="110">
        <v>0</v>
      </c>
      <c r="F45" s="24">
        <v>0.02</v>
      </c>
      <c r="G45" s="2">
        <v>0.04</v>
      </c>
      <c r="H45" s="24"/>
      <c r="I45" s="32"/>
      <c r="J45" s="101"/>
      <c r="K45" s="6"/>
    </row>
    <row r="46" spans="1:11" ht="27" customHeight="1">
      <c r="A46" s="16" t="s">
        <v>34</v>
      </c>
      <c r="B46" s="34" t="s">
        <v>35</v>
      </c>
      <c r="C46" s="17"/>
      <c r="D46" s="90"/>
      <c r="E46" s="109">
        <f t="shared" ref="E46" si="11">E47</f>
        <v>405</v>
      </c>
      <c r="F46" s="1">
        <f t="shared" ref="F46:K46" si="12">F47</f>
        <v>495.1</v>
      </c>
      <c r="G46" s="1">
        <f t="shared" si="12"/>
        <v>186.9</v>
      </c>
      <c r="H46" s="1">
        <f t="shared" si="12"/>
        <v>495.1</v>
      </c>
      <c r="I46" s="1">
        <v>405</v>
      </c>
      <c r="J46" s="98">
        <f t="shared" si="12"/>
        <v>405</v>
      </c>
      <c r="K46" s="1">
        <f t="shared" si="12"/>
        <v>405</v>
      </c>
    </row>
    <row r="47" spans="1:11" ht="25.5" customHeight="1">
      <c r="A47" s="40" t="s">
        <v>36</v>
      </c>
      <c r="B47" s="46" t="s">
        <v>37</v>
      </c>
      <c r="C47" s="22" t="s">
        <v>173</v>
      </c>
      <c r="D47" s="37" t="s">
        <v>171</v>
      </c>
      <c r="E47" s="110">
        <v>405</v>
      </c>
      <c r="F47" s="24">
        <v>495.1</v>
      </c>
      <c r="G47" s="2">
        <v>186.9</v>
      </c>
      <c r="H47" s="24">
        <v>495.1</v>
      </c>
      <c r="I47" s="24">
        <v>405</v>
      </c>
      <c r="J47" s="100">
        <v>405</v>
      </c>
      <c r="K47" s="2">
        <v>405</v>
      </c>
    </row>
    <row r="48" spans="1:11" ht="25.5" customHeight="1">
      <c r="A48" s="16" t="s">
        <v>38</v>
      </c>
      <c r="B48" s="39" t="s">
        <v>39</v>
      </c>
      <c r="C48" s="17"/>
      <c r="D48" s="90"/>
      <c r="E48" s="109">
        <f>E50+E51+E49</f>
        <v>7120</v>
      </c>
      <c r="F48" s="1">
        <f>F50+F51+F49</f>
        <v>9452.2999999999993</v>
      </c>
      <c r="G48" s="1">
        <f>G50+G51+G49</f>
        <v>195.4</v>
      </c>
      <c r="H48" s="1">
        <f t="shared" ref="H48:K48" si="13">H50+H51+H49</f>
        <v>9527.6999999999989</v>
      </c>
      <c r="I48" s="1">
        <f t="shared" si="13"/>
        <v>7180</v>
      </c>
      <c r="J48" s="98">
        <f t="shared" si="13"/>
        <v>7180</v>
      </c>
      <c r="K48" s="1">
        <f t="shared" si="13"/>
        <v>7180</v>
      </c>
    </row>
    <row r="49" spans="1:40" ht="95.25" hidden="1" customHeight="1">
      <c r="A49" s="40" t="s">
        <v>225</v>
      </c>
      <c r="B49" s="25" t="s">
        <v>226</v>
      </c>
      <c r="C49" s="22" t="s">
        <v>173</v>
      </c>
      <c r="D49" s="37" t="s">
        <v>171</v>
      </c>
      <c r="E49" s="109"/>
      <c r="F49" s="1"/>
      <c r="G49" s="1">
        <v>0</v>
      </c>
      <c r="H49" s="1"/>
      <c r="I49" s="1"/>
      <c r="J49" s="98"/>
      <c r="K49" s="1"/>
    </row>
    <row r="50" spans="1:40" ht="93" customHeight="1">
      <c r="A50" s="40" t="s">
        <v>40</v>
      </c>
      <c r="B50" s="47" t="s">
        <v>41</v>
      </c>
      <c r="C50" s="22" t="s">
        <v>173</v>
      </c>
      <c r="D50" s="37" t="s">
        <v>171</v>
      </c>
      <c r="E50" s="110">
        <v>7000</v>
      </c>
      <c r="F50" s="110">
        <v>9332.2999999999993</v>
      </c>
      <c r="G50" s="2">
        <v>0</v>
      </c>
      <c r="H50" s="110">
        <v>9332.2999999999993</v>
      </c>
      <c r="I50" s="110">
        <v>7000</v>
      </c>
      <c r="J50" s="106">
        <v>7000</v>
      </c>
      <c r="K50" s="2">
        <v>7000</v>
      </c>
    </row>
    <row r="51" spans="1:40" ht="41.25" customHeight="1">
      <c r="A51" s="16" t="s">
        <v>42</v>
      </c>
      <c r="B51" s="39" t="s">
        <v>43</v>
      </c>
      <c r="C51" s="17"/>
      <c r="D51" s="90"/>
      <c r="E51" s="109">
        <f>E52+E53</f>
        <v>120</v>
      </c>
      <c r="F51" s="1">
        <f>F52+F53</f>
        <v>120</v>
      </c>
      <c r="G51" s="1">
        <f t="shared" ref="G51:H51" si="14">G52+G53</f>
        <v>195.4</v>
      </c>
      <c r="H51" s="1">
        <f t="shared" si="14"/>
        <v>195.4</v>
      </c>
      <c r="I51" s="1">
        <f>I52+I53</f>
        <v>180</v>
      </c>
      <c r="J51" s="98">
        <f t="shared" ref="J51:K51" si="15">J52+J53</f>
        <v>180</v>
      </c>
      <c r="K51" s="1">
        <f t="shared" si="15"/>
        <v>180</v>
      </c>
    </row>
    <row r="52" spans="1:40" ht="37.5" customHeight="1">
      <c r="A52" s="40" t="s">
        <v>44</v>
      </c>
      <c r="B52" s="43" t="s">
        <v>45</v>
      </c>
      <c r="C52" s="22" t="s">
        <v>173</v>
      </c>
      <c r="D52" s="37" t="s">
        <v>171</v>
      </c>
      <c r="E52" s="113">
        <v>120</v>
      </c>
      <c r="F52" s="7">
        <v>120</v>
      </c>
      <c r="G52" s="7">
        <v>195.4</v>
      </c>
      <c r="H52" s="7">
        <v>195.4</v>
      </c>
      <c r="I52" s="7">
        <v>180</v>
      </c>
      <c r="J52" s="102">
        <v>180</v>
      </c>
      <c r="K52" s="7">
        <v>180</v>
      </c>
    </row>
    <row r="53" spans="1:40" ht="36" hidden="1" customHeight="1">
      <c r="A53" s="40" t="s">
        <v>46</v>
      </c>
      <c r="B53" s="41" t="s">
        <v>45</v>
      </c>
      <c r="C53" s="22" t="s">
        <v>173</v>
      </c>
      <c r="D53" s="37" t="s">
        <v>171</v>
      </c>
      <c r="E53" s="113">
        <v>0</v>
      </c>
      <c r="F53" s="7">
        <v>0</v>
      </c>
      <c r="G53" s="7">
        <v>0</v>
      </c>
      <c r="H53" s="7">
        <v>0</v>
      </c>
      <c r="I53" s="7">
        <v>0</v>
      </c>
      <c r="J53" s="102">
        <v>0</v>
      </c>
      <c r="K53" s="7">
        <v>0</v>
      </c>
    </row>
    <row r="54" spans="1:40" ht="48" customHeight="1">
      <c r="A54" s="48" t="s">
        <v>47</v>
      </c>
      <c r="B54" s="49" t="s">
        <v>48</v>
      </c>
      <c r="C54" s="22" t="s">
        <v>173</v>
      </c>
      <c r="D54" s="37" t="s">
        <v>171</v>
      </c>
      <c r="E54" s="114">
        <v>600</v>
      </c>
      <c r="F54" s="115">
        <v>1707.4</v>
      </c>
      <c r="G54" s="116">
        <v>1649</v>
      </c>
      <c r="H54" s="115">
        <v>1707.4</v>
      </c>
      <c r="I54" s="115">
        <v>600</v>
      </c>
      <c r="J54" s="107">
        <v>600</v>
      </c>
      <c r="K54" s="33">
        <v>600</v>
      </c>
    </row>
    <row r="55" spans="1:40" s="54" customFormat="1" ht="18" hidden="1" customHeight="1">
      <c r="A55" s="50"/>
      <c r="B55" s="51"/>
      <c r="C55" s="52"/>
      <c r="D55" s="19"/>
      <c r="E55" s="111"/>
      <c r="F55" s="32"/>
      <c r="G55" s="53"/>
      <c r="H55" s="53"/>
      <c r="I55" s="32"/>
      <c r="J55" s="101"/>
      <c r="K55" s="53"/>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row>
    <row r="56" spans="1:40" s="54" customFormat="1" ht="4.5" hidden="1" customHeight="1">
      <c r="A56" s="50"/>
      <c r="B56" s="51"/>
      <c r="C56" s="52"/>
      <c r="D56" s="19"/>
      <c r="E56" s="111"/>
      <c r="F56" s="32"/>
      <c r="G56" s="53"/>
      <c r="H56" s="53"/>
      <c r="I56" s="32"/>
      <c r="J56" s="101"/>
      <c r="K56" s="53"/>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row>
    <row r="57" spans="1:40" ht="18" customHeight="1">
      <c r="A57" s="16" t="s">
        <v>156</v>
      </c>
      <c r="B57" s="19" t="s">
        <v>157</v>
      </c>
      <c r="C57" s="52"/>
      <c r="D57" s="19"/>
      <c r="E57" s="111">
        <v>0</v>
      </c>
      <c r="F57" s="32">
        <v>0</v>
      </c>
      <c r="G57" s="53">
        <v>-20.3</v>
      </c>
      <c r="H57" s="53">
        <v>0</v>
      </c>
      <c r="I57" s="32">
        <v>0</v>
      </c>
      <c r="J57" s="101">
        <v>0</v>
      </c>
      <c r="K57" s="53">
        <v>0</v>
      </c>
    </row>
    <row r="58" spans="1:40" ht="19.5" customHeight="1">
      <c r="A58" s="26" t="s">
        <v>49</v>
      </c>
      <c r="B58" s="55" t="s">
        <v>50</v>
      </c>
      <c r="C58" s="52"/>
      <c r="D58" s="55"/>
      <c r="E58" s="109">
        <f t="shared" ref="E58" si="16">E59+E150</f>
        <v>638757.30000000005</v>
      </c>
      <c r="F58" s="1">
        <f>F59+F150+F148+F151</f>
        <v>715396.1</v>
      </c>
      <c r="G58" s="1">
        <f>G59+G150+G148+G151</f>
        <v>514513.1</v>
      </c>
      <c r="H58" s="1">
        <f>H59+H150+H148+H151</f>
        <v>700061.6</v>
      </c>
      <c r="I58" s="1">
        <f>I59+I150+I148+I151</f>
        <v>642900.49999999988</v>
      </c>
      <c r="J58" s="98">
        <f t="shared" ref="J58:K58" si="17">J59+J150+J148+J151</f>
        <v>563240.69999999995</v>
      </c>
      <c r="K58" s="1">
        <f t="shared" si="17"/>
        <v>565351.79999999993</v>
      </c>
    </row>
    <row r="59" spans="1:40" ht="27" customHeight="1">
      <c r="A59" s="26" t="s">
        <v>51</v>
      </c>
      <c r="B59" s="36" t="s">
        <v>52</v>
      </c>
      <c r="C59" s="28"/>
      <c r="D59" s="36"/>
      <c r="E59" s="109">
        <f t="shared" ref="E59" si="18">E60+E66+E95+E121</f>
        <v>638757.30000000005</v>
      </c>
      <c r="F59" s="1">
        <f>F60+F66+F95+F121</f>
        <v>714200.7</v>
      </c>
      <c r="G59" s="1">
        <f>G60+G66+G95+G121</f>
        <v>513317.7</v>
      </c>
      <c r="H59" s="1">
        <f t="shared" ref="H59:K59" si="19">H60+H66+H95+H121</f>
        <v>700220.5</v>
      </c>
      <c r="I59" s="1">
        <f t="shared" si="19"/>
        <v>642900.49999999988</v>
      </c>
      <c r="J59" s="98">
        <f t="shared" si="19"/>
        <v>563240.69999999995</v>
      </c>
      <c r="K59" s="1">
        <f t="shared" si="19"/>
        <v>565351.79999999993</v>
      </c>
    </row>
    <row r="60" spans="1:40" ht="27.75" customHeight="1">
      <c r="A60" s="26" t="s">
        <v>132</v>
      </c>
      <c r="B60" s="30" t="s">
        <v>53</v>
      </c>
      <c r="C60" s="28"/>
      <c r="D60" s="27"/>
      <c r="E60" s="109">
        <f>E61</f>
        <v>142467.5</v>
      </c>
      <c r="F60" s="1">
        <f t="shared" ref="F60:H60" si="20">F61</f>
        <v>142467.5</v>
      </c>
      <c r="G60" s="1">
        <f t="shared" si="20"/>
        <v>106850.7</v>
      </c>
      <c r="H60" s="1">
        <f t="shared" si="20"/>
        <v>142467.5</v>
      </c>
      <c r="I60" s="1">
        <f>I61</f>
        <v>153725.5</v>
      </c>
      <c r="J60" s="98">
        <v>130055.2</v>
      </c>
      <c r="K60" s="1">
        <v>131058.6</v>
      </c>
    </row>
    <row r="61" spans="1:40" ht="50.4" customHeight="1">
      <c r="A61" s="16" t="s">
        <v>137</v>
      </c>
      <c r="B61" s="56" t="s">
        <v>138</v>
      </c>
      <c r="C61" s="52" t="s">
        <v>175</v>
      </c>
      <c r="D61" s="57" t="s">
        <v>271</v>
      </c>
      <c r="E61" s="109">
        <f t="shared" ref="E61" si="21">E62+E63</f>
        <v>142467.5</v>
      </c>
      <c r="F61" s="1">
        <f>F62+F63+F64</f>
        <v>142467.5</v>
      </c>
      <c r="G61" s="1">
        <f>G62+G63+G64</f>
        <v>106850.7</v>
      </c>
      <c r="H61" s="1">
        <f>H62+H63+H64</f>
        <v>142467.5</v>
      </c>
      <c r="I61" s="1">
        <v>153725.5</v>
      </c>
      <c r="J61" s="98">
        <v>130725.5</v>
      </c>
      <c r="K61" s="1">
        <v>131058.6</v>
      </c>
    </row>
    <row r="62" spans="1:40" ht="46.2" customHeight="1">
      <c r="A62" s="40" t="s">
        <v>176</v>
      </c>
      <c r="B62" s="41" t="s">
        <v>177</v>
      </c>
      <c r="C62" s="22" t="s">
        <v>175</v>
      </c>
      <c r="D62" s="57" t="s">
        <v>271</v>
      </c>
      <c r="E62" s="110">
        <v>142467.5</v>
      </c>
      <c r="F62" s="24">
        <v>142467.5</v>
      </c>
      <c r="G62" s="2">
        <v>106850.7</v>
      </c>
      <c r="H62" s="24">
        <v>142467.5</v>
      </c>
      <c r="I62" s="24">
        <f>153725.5</f>
        <v>153725.5</v>
      </c>
      <c r="J62" s="100">
        <f>130055.5</f>
        <v>130055.5</v>
      </c>
      <c r="K62" s="2">
        <f>131058.6</f>
        <v>131058.6</v>
      </c>
    </row>
    <row r="63" spans="1:40" ht="37.5" hidden="1" customHeight="1">
      <c r="A63" s="40" t="s">
        <v>136</v>
      </c>
      <c r="B63" s="43" t="s">
        <v>135</v>
      </c>
      <c r="C63" s="22" t="s">
        <v>175</v>
      </c>
      <c r="D63" s="57" t="s">
        <v>208</v>
      </c>
      <c r="E63" s="110">
        <v>0</v>
      </c>
      <c r="F63" s="24">
        <v>0</v>
      </c>
      <c r="G63" s="2">
        <v>0</v>
      </c>
      <c r="H63" s="24"/>
      <c r="I63" s="24"/>
      <c r="J63" s="100"/>
      <c r="K63" s="2"/>
    </row>
    <row r="64" spans="1:40" ht="48.6" hidden="1" customHeight="1">
      <c r="A64" s="40" t="s">
        <v>213</v>
      </c>
      <c r="B64" s="41" t="s">
        <v>221</v>
      </c>
      <c r="C64" s="22" t="s">
        <v>175</v>
      </c>
      <c r="D64" s="57" t="s">
        <v>208</v>
      </c>
      <c r="E64" s="110">
        <v>0</v>
      </c>
      <c r="F64" s="24">
        <v>0</v>
      </c>
      <c r="G64" s="2">
        <v>0</v>
      </c>
      <c r="H64" s="2"/>
      <c r="I64" s="24"/>
      <c r="J64" s="100"/>
      <c r="K64" s="2"/>
    </row>
    <row r="65" spans="1:11" ht="41.4" hidden="1" customHeight="1">
      <c r="A65" s="40"/>
      <c r="B65" s="43"/>
      <c r="C65" s="22"/>
      <c r="D65" s="57"/>
      <c r="E65" s="110"/>
      <c r="F65" s="24"/>
      <c r="G65" s="2"/>
      <c r="H65" s="2"/>
      <c r="I65" s="24"/>
      <c r="J65" s="100"/>
      <c r="K65" s="2"/>
    </row>
    <row r="66" spans="1:11" ht="29.25" customHeight="1">
      <c r="A66" s="26" t="s">
        <v>133</v>
      </c>
      <c r="B66" s="30" t="s">
        <v>54</v>
      </c>
      <c r="C66" s="28"/>
      <c r="D66" s="27"/>
      <c r="E66" s="109">
        <f>SUM(E67:E94)</f>
        <v>93435.299999999988</v>
      </c>
      <c r="F66" s="1">
        <f>SUM(F67:F94)</f>
        <v>104413.4</v>
      </c>
      <c r="G66" s="1">
        <f>SUM(G67:G94)</f>
        <v>60583.1</v>
      </c>
      <c r="H66" s="1">
        <f t="shared" ref="H66:K66" si="22">SUM(H67:H94)</f>
        <v>100089.59999999999</v>
      </c>
      <c r="I66" s="1">
        <f t="shared" si="22"/>
        <v>34582.300000000003</v>
      </c>
      <c r="J66" s="98">
        <f t="shared" si="22"/>
        <v>0</v>
      </c>
      <c r="K66" s="1">
        <f t="shared" si="22"/>
        <v>0</v>
      </c>
    </row>
    <row r="67" spans="1:11" ht="83.4" customHeight="1">
      <c r="A67" s="20" t="s">
        <v>289</v>
      </c>
      <c r="B67" s="76" t="s">
        <v>290</v>
      </c>
      <c r="C67" s="28" t="s">
        <v>175</v>
      </c>
      <c r="D67" s="57" t="s">
        <v>271</v>
      </c>
      <c r="E67" s="113">
        <v>226.1</v>
      </c>
      <c r="F67" s="7">
        <v>175.5</v>
      </c>
      <c r="G67" s="7">
        <v>175.5</v>
      </c>
      <c r="H67" s="7">
        <v>0</v>
      </c>
      <c r="I67" s="1"/>
      <c r="J67" s="98"/>
      <c r="K67" s="1"/>
    </row>
    <row r="68" spans="1:11" ht="82.8" hidden="1" customHeight="1">
      <c r="A68" s="20" t="s">
        <v>249</v>
      </c>
      <c r="B68" s="58" t="s">
        <v>251</v>
      </c>
      <c r="C68" s="22" t="s">
        <v>175</v>
      </c>
      <c r="D68" s="57" t="s">
        <v>271</v>
      </c>
      <c r="E68" s="113">
        <v>0</v>
      </c>
      <c r="F68" s="7">
        <v>0</v>
      </c>
      <c r="G68" s="1"/>
      <c r="H68" s="7"/>
      <c r="I68" s="1"/>
      <c r="J68" s="98"/>
      <c r="K68" s="1"/>
    </row>
    <row r="69" spans="1:11" ht="64.2" hidden="1" customHeight="1">
      <c r="A69" s="20" t="s">
        <v>250</v>
      </c>
      <c r="B69" s="59" t="s">
        <v>252</v>
      </c>
      <c r="C69" s="22" t="s">
        <v>175</v>
      </c>
      <c r="D69" s="57" t="s">
        <v>271</v>
      </c>
      <c r="E69" s="113">
        <v>0</v>
      </c>
      <c r="F69" s="7">
        <v>0</v>
      </c>
      <c r="G69" s="1"/>
      <c r="H69" s="7"/>
      <c r="I69" s="1"/>
      <c r="J69" s="98"/>
      <c r="K69" s="1"/>
    </row>
    <row r="70" spans="1:11" ht="66" hidden="1" customHeight="1">
      <c r="A70" s="60" t="s">
        <v>158</v>
      </c>
      <c r="B70" s="21" t="s">
        <v>200</v>
      </c>
      <c r="C70" s="22" t="s">
        <v>175</v>
      </c>
      <c r="D70" s="57" t="s">
        <v>271</v>
      </c>
      <c r="E70" s="113">
        <v>0</v>
      </c>
      <c r="F70" s="7"/>
      <c r="G70" s="7"/>
      <c r="H70" s="7"/>
      <c r="I70" s="7"/>
      <c r="J70" s="102"/>
      <c r="K70" s="7"/>
    </row>
    <row r="71" spans="1:11" ht="52.5" hidden="1" customHeight="1">
      <c r="A71" s="60" t="s">
        <v>159</v>
      </c>
      <c r="B71" s="21" t="s">
        <v>160</v>
      </c>
      <c r="C71" s="22" t="s">
        <v>175</v>
      </c>
      <c r="D71" s="57" t="s">
        <v>271</v>
      </c>
      <c r="E71" s="113">
        <v>0</v>
      </c>
      <c r="F71" s="7"/>
      <c r="G71" s="7"/>
      <c r="H71" s="7"/>
      <c r="I71" s="7"/>
      <c r="J71" s="102"/>
      <c r="K71" s="7"/>
    </row>
    <row r="72" spans="1:11" ht="52.5" customHeight="1">
      <c r="A72" s="60" t="s">
        <v>248</v>
      </c>
      <c r="B72" s="61" t="s">
        <v>253</v>
      </c>
      <c r="C72" s="22" t="s">
        <v>175</v>
      </c>
      <c r="D72" s="57" t="s">
        <v>271</v>
      </c>
      <c r="E72" s="113">
        <v>3665</v>
      </c>
      <c r="F72" s="7">
        <v>4956.8</v>
      </c>
      <c r="G72" s="7">
        <v>3561.1</v>
      </c>
      <c r="H72" s="7">
        <v>4956.8</v>
      </c>
      <c r="I72" s="7"/>
      <c r="J72" s="102"/>
      <c r="K72" s="7"/>
    </row>
    <row r="73" spans="1:11" ht="64.5" hidden="1" customHeight="1">
      <c r="A73" s="20" t="s">
        <v>178</v>
      </c>
      <c r="B73" s="21" t="s">
        <v>179</v>
      </c>
      <c r="C73" s="22" t="s">
        <v>175</v>
      </c>
      <c r="D73" s="57" t="s">
        <v>271</v>
      </c>
      <c r="E73" s="113"/>
      <c r="F73" s="24"/>
      <c r="G73" s="2"/>
      <c r="H73" s="24"/>
      <c r="I73" s="24"/>
      <c r="J73" s="100"/>
      <c r="K73" s="2"/>
    </row>
    <row r="74" spans="1:11" ht="64.5" customHeight="1">
      <c r="A74" s="20" t="s">
        <v>192</v>
      </c>
      <c r="B74" s="21" t="s">
        <v>193</v>
      </c>
      <c r="C74" s="22" t="s">
        <v>175</v>
      </c>
      <c r="D74" s="57" t="s">
        <v>271</v>
      </c>
      <c r="E74" s="113">
        <v>13642.9</v>
      </c>
      <c r="F74" s="24">
        <v>13642.9</v>
      </c>
      <c r="G74" s="2">
        <v>8117.4</v>
      </c>
      <c r="H74" s="24">
        <v>13642</v>
      </c>
      <c r="I74" s="24"/>
      <c r="J74" s="100"/>
      <c r="K74" s="2"/>
    </row>
    <row r="75" spans="1:11" ht="64.5" hidden="1" customHeight="1">
      <c r="A75" s="60" t="s">
        <v>247</v>
      </c>
      <c r="B75" s="62" t="s">
        <v>254</v>
      </c>
      <c r="C75" s="22" t="s">
        <v>175</v>
      </c>
      <c r="D75" s="57" t="s">
        <v>271</v>
      </c>
      <c r="E75" s="113">
        <v>0</v>
      </c>
      <c r="F75" s="24">
        <v>0</v>
      </c>
      <c r="G75" s="2"/>
      <c r="H75" s="24"/>
      <c r="I75" s="24"/>
      <c r="J75" s="100"/>
      <c r="K75" s="2"/>
    </row>
    <row r="76" spans="1:11" ht="48" customHeight="1">
      <c r="A76" s="60" t="s">
        <v>161</v>
      </c>
      <c r="B76" s="21" t="s">
        <v>162</v>
      </c>
      <c r="C76" s="22" t="s">
        <v>175</v>
      </c>
      <c r="D76" s="57" t="s">
        <v>271</v>
      </c>
      <c r="E76" s="113">
        <v>851.3</v>
      </c>
      <c r="F76" s="7">
        <v>856.2</v>
      </c>
      <c r="G76" s="7">
        <v>856.2</v>
      </c>
      <c r="H76" s="7">
        <v>0</v>
      </c>
      <c r="I76" s="7"/>
      <c r="J76" s="98"/>
      <c r="K76" s="1"/>
    </row>
    <row r="77" spans="1:11" ht="34.799999999999997" customHeight="1">
      <c r="A77" s="60" t="s">
        <v>293</v>
      </c>
      <c r="B77" s="76" t="s">
        <v>294</v>
      </c>
      <c r="C77" s="22" t="s">
        <v>175</v>
      </c>
      <c r="D77" s="57" t="s">
        <v>271</v>
      </c>
      <c r="E77" s="113">
        <v>1020.4</v>
      </c>
      <c r="F77" s="7">
        <v>1020.4</v>
      </c>
      <c r="G77" s="7">
        <v>1020.4</v>
      </c>
      <c r="H77" s="7"/>
      <c r="I77" s="7"/>
      <c r="J77" s="98"/>
      <c r="K77" s="1"/>
    </row>
    <row r="78" spans="1:11" ht="49.2" customHeight="1">
      <c r="A78" s="60" t="s">
        <v>291</v>
      </c>
      <c r="B78" s="76" t="s">
        <v>292</v>
      </c>
      <c r="C78" s="22" t="s">
        <v>175</v>
      </c>
      <c r="D78" s="57" t="s">
        <v>271</v>
      </c>
      <c r="E78" s="113">
        <v>4937.8</v>
      </c>
      <c r="F78" s="7">
        <v>4937.8</v>
      </c>
      <c r="G78" s="7">
        <v>0</v>
      </c>
      <c r="H78" s="7">
        <v>4937.8</v>
      </c>
      <c r="I78" s="7"/>
      <c r="J78" s="98"/>
      <c r="K78" s="1"/>
    </row>
    <row r="79" spans="1:11" ht="42" customHeight="1">
      <c r="A79" s="60" t="s">
        <v>163</v>
      </c>
      <c r="B79" s="21" t="s">
        <v>164</v>
      </c>
      <c r="C79" s="22" t="s">
        <v>175</v>
      </c>
      <c r="D79" s="57" t="s">
        <v>271</v>
      </c>
      <c r="E79" s="113">
        <v>270.8</v>
      </c>
      <c r="F79" s="117">
        <v>270.8</v>
      </c>
      <c r="G79" s="7">
        <v>270.8</v>
      </c>
      <c r="H79" s="117">
        <v>0</v>
      </c>
      <c r="I79" s="7"/>
      <c r="J79" s="98"/>
      <c r="K79" s="1"/>
    </row>
    <row r="80" spans="1:11" ht="42.75" hidden="1" customHeight="1">
      <c r="A80" s="60" t="s">
        <v>201</v>
      </c>
      <c r="B80" s="21" t="s">
        <v>202</v>
      </c>
      <c r="C80" s="22" t="s">
        <v>175</v>
      </c>
      <c r="D80" s="57" t="s">
        <v>271</v>
      </c>
      <c r="E80" s="113"/>
      <c r="F80" s="117"/>
      <c r="G80" s="7"/>
      <c r="H80" s="117"/>
      <c r="I80" s="7"/>
      <c r="J80" s="102"/>
      <c r="K80" s="7"/>
    </row>
    <row r="81" spans="1:40" ht="51" hidden="1" customHeight="1">
      <c r="A81" s="20" t="s">
        <v>181</v>
      </c>
      <c r="B81" s="21" t="s">
        <v>134</v>
      </c>
      <c r="C81" s="22" t="s">
        <v>175</v>
      </c>
      <c r="D81" s="57" t="s">
        <v>271</v>
      </c>
      <c r="E81" s="113"/>
      <c r="F81" s="7"/>
      <c r="G81" s="2"/>
      <c r="H81" s="7"/>
      <c r="I81" s="7"/>
      <c r="J81" s="102"/>
      <c r="K81" s="6"/>
    </row>
    <row r="82" spans="1:40" ht="40.5" hidden="1" customHeight="1">
      <c r="A82" s="20" t="s">
        <v>101</v>
      </c>
      <c r="B82" s="21" t="s">
        <v>77</v>
      </c>
      <c r="C82" s="22" t="s">
        <v>175</v>
      </c>
      <c r="D82" s="57" t="s">
        <v>271</v>
      </c>
      <c r="E82" s="113"/>
      <c r="F82" s="7"/>
      <c r="G82" s="2"/>
      <c r="H82" s="7"/>
      <c r="I82" s="7"/>
      <c r="J82" s="102"/>
      <c r="K82" s="2"/>
    </row>
    <row r="83" spans="1:40" ht="52.8" customHeight="1">
      <c r="A83" s="20" t="s">
        <v>128</v>
      </c>
      <c r="B83" s="21" t="s">
        <v>129</v>
      </c>
      <c r="C83" s="22" t="s">
        <v>175</v>
      </c>
      <c r="D83" s="57" t="s">
        <v>271</v>
      </c>
      <c r="E83" s="110">
        <v>25257.8</v>
      </c>
      <c r="F83" s="7">
        <v>33388.300000000003</v>
      </c>
      <c r="G83" s="2">
        <v>22206.3</v>
      </c>
      <c r="H83" s="7">
        <v>33388.300000000003</v>
      </c>
      <c r="I83" s="7">
        <v>32582.3</v>
      </c>
      <c r="J83" s="102"/>
      <c r="K83" s="2"/>
    </row>
    <row r="84" spans="1:40" ht="55.8" customHeight="1">
      <c r="A84" s="20" t="s">
        <v>165</v>
      </c>
      <c r="B84" s="21" t="s">
        <v>167</v>
      </c>
      <c r="C84" s="22" t="s">
        <v>175</v>
      </c>
      <c r="D84" s="57" t="s">
        <v>271</v>
      </c>
      <c r="E84" s="110">
        <v>20481.3</v>
      </c>
      <c r="F84" s="24">
        <v>20481.3</v>
      </c>
      <c r="G84" s="2">
        <v>14653.8</v>
      </c>
      <c r="H84" s="24">
        <v>20481.3</v>
      </c>
      <c r="I84" s="24">
        <v>2000</v>
      </c>
      <c r="J84" s="100"/>
      <c r="K84" s="2"/>
    </row>
    <row r="85" spans="1:40" ht="49.5" customHeight="1">
      <c r="A85" s="20" t="s">
        <v>166</v>
      </c>
      <c r="B85" s="21" t="s">
        <v>203</v>
      </c>
      <c r="C85" s="22" t="s">
        <v>175</v>
      </c>
      <c r="D85" s="57" t="s">
        <v>271</v>
      </c>
      <c r="E85" s="113">
        <v>6118</v>
      </c>
      <c r="F85" s="24">
        <v>7094.4</v>
      </c>
      <c r="G85" s="2">
        <v>2880.3</v>
      </c>
      <c r="H85" s="24">
        <v>7094.4</v>
      </c>
      <c r="I85" s="7"/>
      <c r="J85" s="102"/>
      <c r="K85" s="2"/>
    </row>
    <row r="86" spans="1:40" ht="49.5" hidden="1" customHeight="1">
      <c r="A86" s="63" t="s">
        <v>195</v>
      </c>
      <c r="B86" s="62" t="s">
        <v>194</v>
      </c>
      <c r="C86" s="22" t="s">
        <v>175</v>
      </c>
      <c r="D86" s="57" t="s">
        <v>271</v>
      </c>
      <c r="E86" s="113"/>
      <c r="F86" s="24"/>
      <c r="G86" s="2"/>
      <c r="H86" s="24"/>
      <c r="I86" s="24"/>
      <c r="J86" s="100"/>
      <c r="K86" s="2"/>
    </row>
    <row r="87" spans="1:40" ht="33" hidden="1" customHeight="1">
      <c r="A87" s="64" t="s">
        <v>227</v>
      </c>
      <c r="B87" s="65" t="s">
        <v>196</v>
      </c>
      <c r="C87" s="22" t="s">
        <v>175</v>
      </c>
      <c r="D87" s="57" t="s">
        <v>271</v>
      </c>
      <c r="E87" s="113"/>
      <c r="F87" s="24"/>
      <c r="G87" s="2"/>
      <c r="H87" s="24"/>
      <c r="I87" s="24"/>
      <c r="J87" s="100"/>
      <c r="K87" s="2"/>
    </row>
    <row r="88" spans="1:40" ht="66.75" hidden="1" customHeight="1">
      <c r="A88" s="20" t="s">
        <v>199</v>
      </c>
      <c r="B88" s="21" t="s">
        <v>191</v>
      </c>
      <c r="C88" s="22" t="s">
        <v>175</v>
      </c>
      <c r="D88" s="57" t="s">
        <v>271</v>
      </c>
      <c r="E88" s="110"/>
      <c r="F88" s="7"/>
      <c r="G88" s="2"/>
      <c r="H88" s="7"/>
      <c r="I88" s="7"/>
      <c r="J88" s="102"/>
      <c r="K88" s="2"/>
    </row>
    <row r="89" spans="1:40" ht="37.5" hidden="1" customHeight="1">
      <c r="A89" s="66" t="s">
        <v>130</v>
      </c>
      <c r="B89" s="67" t="s">
        <v>131</v>
      </c>
      <c r="C89" s="68" t="s">
        <v>175</v>
      </c>
      <c r="D89" s="57" t="s">
        <v>271</v>
      </c>
      <c r="E89" s="118"/>
      <c r="F89" s="119"/>
      <c r="G89" s="120"/>
      <c r="H89" s="119"/>
      <c r="I89" s="121"/>
      <c r="J89" s="108"/>
      <c r="K89" s="6"/>
    </row>
    <row r="90" spans="1:40" s="54" customFormat="1" ht="67.5" customHeight="1">
      <c r="A90" s="20" t="s">
        <v>204</v>
      </c>
      <c r="B90" s="21" t="s">
        <v>206</v>
      </c>
      <c r="C90" s="22" t="s">
        <v>175</v>
      </c>
      <c r="D90" s="57" t="s">
        <v>271</v>
      </c>
      <c r="E90" s="110">
        <v>13729</v>
      </c>
      <c r="F90" s="122">
        <v>14854.1</v>
      </c>
      <c r="G90" s="122">
        <v>4827.1000000000004</v>
      </c>
      <c r="H90" s="122">
        <v>14854.1</v>
      </c>
      <c r="I90" s="24"/>
      <c r="J90" s="100"/>
      <c r="K90" s="2"/>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row>
    <row r="91" spans="1:40" s="54" customFormat="1" ht="67.5" hidden="1" customHeight="1">
      <c r="A91" s="20" t="s">
        <v>192</v>
      </c>
      <c r="B91" s="69" t="s">
        <v>224</v>
      </c>
      <c r="C91" s="22" t="s">
        <v>175</v>
      </c>
      <c r="D91" s="57" t="s">
        <v>271</v>
      </c>
      <c r="E91" s="110"/>
      <c r="F91" s="122"/>
      <c r="G91" s="123"/>
      <c r="H91" s="122"/>
      <c r="I91" s="24"/>
      <c r="J91" s="100"/>
      <c r="K91" s="2"/>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row>
    <row r="92" spans="1:40" s="54" customFormat="1" ht="66.75" customHeight="1">
      <c r="A92" s="20" t="s">
        <v>205</v>
      </c>
      <c r="B92" s="21" t="s">
        <v>207</v>
      </c>
      <c r="C92" s="22" t="s">
        <v>175</v>
      </c>
      <c r="D92" s="57" t="s">
        <v>271</v>
      </c>
      <c r="E92" s="110">
        <v>234.9</v>
      </c>
      <c r="F92" s="122">
        <v>234.9</v>
      </c>
      <c r="G92" s="122">
        <v>14.2</v>
      </c>
      <c r="H92" s="122">
        <v>234.9</v>
      </c>
      <c r="I92" s="24"/>
      <c r="J92" s="100"/>
      <c r="K92" s="2"/>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row>
    <row r="93" spans="1:40" ht="59.4" customHeight="1">
      <c r="A93" s="20" t="s">
        <v>246</v>
      </c>
      <c r="B93" s="59" t="s">
        <v>255</v>
      </c>
      <c r="C93" s="22" t="s">
        <v>175</v>
      </c>
      <c r="D93" s="57" t="s">
        <v>271</v>
      </c>
      <c r="E93" s="124">
        <v>3000</v>
      </c>
      <c r="F93" s="122">
        <v>2000</v>
      </c>
      <c r="G93" s="122">
        <v>2000</v>
      </c>
      <c r="H93" s="122">
        <v>0</v>
      </c>
      <c r="I93" s="54"/>
      <c r="J93" s="103"/>
      <c r="K93" s="54"/>
    </row>
    <row r="94" spans="1:40" ht="66" customHeight="1">
      <c r="A94" s="20" t="s">
        <v>295</v>
      </c>
      <c r="B94" s="93" t="s">
        <v>296</v>
      </c>
      <c r="C94" s="22" t="s">
        <v>175</v>
      </c>
      <c r="D94" s="57" t="s">
        <v>271</v>
      </c>
      <c r="E94" s="124">
        <v>0</v>
      </c>
      <c r="F94" s="122">
        <v>500</v>
      </c>
      <c r="G94" s="122">
        <v>0</v>
      </c>
      <c r="H94" s="122">
        <v>500</v>
      </c>
      <c r="I94" s="54"/>
      <c r="J94" s="103"/>
      <c r="K94" s="54"/>
    </row>
    <row r="95" spans="1:40" ht="32.1" customHeight="1">
      <c r="A95" s="26" t="s">
        <v>102</v>
      </c>
      <c r="B95" s="30" t="s">
        <v>55</v>
      </c>
      <c r="C95" s="22" t="s">
        <v>175</v>
      </c>
      <c r="D95" s="57" t="s">
        <v>271</v>
      </c>
      <c r="E95" s="109">
        <f t="shared" ref="E95:K95" si="23">SUM(E96:E120)</f>
        <v>366331.5</v>
      </c>
      <c r="F95" s="1">
        <f t="shared" si="23"/>
        <v>411662.89999999997</v>
      </c>
      <c r="G95" s="1">
        <f t="shared" si="23"/>
        <v>308116.2</v>
      </c>
      <c r="H95" s="1">
        <f t="shared" si="23"/>
        <v>411662.89999999997</v>
      </c>
      <c r="I95" s="1">
        <f t="shared" si="23"/>
        <v>417118.1</v>
      </c>
      <c r="J95" s="98">
        <f t="shared" si="23"/>
        <v>412299.80000000005</v>
      </c>
      <c r="K95" s="1">
        <f t="shared" si="23"/>
        <v>413174.5</v>
      </c>
    </row>
    <row r="96" spans="1:40" ht="58.8" customHeight="1">
      <c r="A96" s="40" t="s">
        <v>103</v>
      </c>
      <c r="B96" s="41" t="s">
        <v>56</v>
      </c>
      <c r="C96" s="22" t="s">
        <v>175</v>
      </c>
      <c r="D96" s="57" t="s">
        <v>271</v>
      </c>
      <c r="E96" s="110">
        <v>255717.3</v>
      </c>
      <c r="F96" s="24">
        <v>283507</v>
      </c>
      <c r="G96" s="2">
        <v>218435.7</v>
      </c>
      <c r="H96" s="24">
        <v>283507</v>
      </c>
      <c r="I96" s="2">
        <v>313947.2</v>
      </c>
      <c r="J96" s="99">
        <v>309025.7</v>
      </c>
      <c r="K96" s="2">
        <v>309811.59999999998</v>
      </c>
    </row>
    <row r="97" spans="1:11" ht="65.25" customHeight="1">
      <c r="A97" s="40" t="s">
        <v>104</v>
      </c>
      <c r="B97" s="43" t="s">
        <v>57</v>
      </c>
      <c r="C97" s="22" t="s">
        <v>175</v>
      </c>
      <c r="D97" s="57" t="s">
        <v>271</v>
      </c>
      <c r="E97" s="110">
        <v>933.5</v>
      </c>
      <c r="F97" s="24">
        <v>933.5</v>
      </c>
      <c r="G97" s="2">
        <v>493.3</v>
      </c>
      <c r="H97" s="24">
        <v>933.5</v>
      </c>
      <c r="I97" s="24">
        <v>1088.5999999999999</v>
      </c>
      <c r="J97" s="100">
        <v>1088.5999999999999</v>
      </c>
      <c r="K97" s="24">
        <v>1088.5999999999999</v>
      </c>
    </row>
    <row r="98" spans="1:11" ht="51" customHeight="1">
      <c r="A98" s="40" t="s">
        <v>105</v>
      </c>
      <c r="B98" s="41" t="s">
        <v>58</v>
      </c>
      <c r="C98" s="22" t="s">
        <v>175</v>
      </c>
      <c r="D98" s="57" t="s">
        <v>271</v>
      </c>
      <c r="E98" s="110">
        <v>1920.2</v>
      </c>
      <c r="F98" s="24">
        <v>1789.3</v>
      </c>
      <c r="G98" s="2">
        <v>1341.9</v>
      </c>
      <c r="H98" s="24">
        <v>1789.3</v>
      </c>
      <c r="I98" s="24">
        <v>2034.1</v>
      </c>
      <c r="J98" s="100">
        <v>2098</v>
      </c>
      <c r="K98" s="24">
        <v>2189</v>
      </c>
    </row>
    <row r="99" spans="1:11" ht="51" customHeight="1">
      <c r="A99" s="40" t="s">
        <v>106</v>
      </c>
      <c r="B99" s="43" t="s">
        <v>59</v>
      </c>
      <c r="C99" s="22" t="s">
        <v>175</v>
      </c>
      <c r="D99" s="57" t="s">
        <v>271</v>
      </c>
      <c r="E99" s="110">
        <v>466.7</v>
      </c>
      <c r="F99" s="24">
        <v>466.7</v>
      </c>
      <c r="G99" s="2">
        <v>350</v>
      </c>
      <c r="H99" s="24">
        <v>466.7</v>
      </c>
      <c r="I99" s="24">
        <v>544.29999999999995</v>
      </c>
      <c r="J99" s="100">
        <v>544.29999999999995</v>
      </c>
      <c r="K99" s="24">
        <v>544.29999999999995</v>
      </c>
    </row>
    <row r="100" spans="1:11" ht="69" customHeight="1">
      <c r="A100" s="40" t="s">
        <v>107</v>
      </c>
      <c r="B100" s="43" t="s">
        <v>60</v>
      </c>
      <c r="C100" s="22" t="s">
        <v>175</v>
      </c>
      <c r="D100" s="57" t="s">
        <v>271</v>
      </c>
      <c r="E100" s="110">
        <v>1482.9</v>
      </c>
      <c r="F100" s="24">
        <v>1400.2</v>
      </c>
      <c r="G100" s="2">
        <v>703.9</v>
      </c>
      <c r="H100" s="24">
        <v>1400.2</v>
      </c>
      <c r="I100" s="24">
        <v>1632.9</v>
      </c>
      <c r="J100" s="100">
        <v>1632.9</v>
      </c>
      <c r="K100" s="24">
        <v>1632.9</v>
      </c>
    </row>
    <row r="101" spans="1:11" ht="80.25" hidden="1" customHeight="1">
      <c r="A101" s="40"/>
      <c r="B101" s="41"/>
      <c r="C101" s="22"/>
      <c r="D101" s="57"/>
      <c r="E101" s="110"/>
      <c r="F101" s="24"/>
      <c r="G101" s="2"/>
      <c r="H101" s="24"/>
      <c r="I101" s="24"/>
      <c r="J101" s="100"/>
      <c r="K101" s="24"/>
    </row>
    <row r="102" spans="1:11" ht="77.25" hidden="1" customHeight="1">
      <c r="A102" s="40" t="s">
        <v>108</v>
      </c>
      <c r="B102" s="43" t="s">
        <v>61</v>
      </c>
      <c r="C102" s="22" t="s">
        <v>175</v>
      </c>
      <c r="D102" s="57" t="s">
        <v>271</v>
      </c>
      <c r="E102" s="110">
        <v>0</v>
      </c>
      <c r="F102" s="24">
        <v>0</v>
      </c>
      <c r="G102" s="2">
        <v>0</v>
      </c>
      <c r="H102" s="24">
        <v>0</v>
      </c>
      <c r="I102" s="24"/>
      <c r="J102" s="100"/>
      <c r="K102" s="24"/>
    </row>
    <row r="103" spans="1:11" ht="108.6" customHeight="1">
      <c r="A103" s="40" t="s">
        <v>109</v>
      </c>
      <c r="B103" s="43" t="s">
        <v>62</v>
      </c>
      <c r="C103" s="22" t="s">
        <v>175</v>
      </c>
      <c r="D103" s="57" t="s">
        <v>271</v>
      </c>
      <c r="E103" s="110">
        <v>305.5</v>
      </c>
      <c r="F103" s="24">
        <v>303.10000000000002</v>
      </c>
      <c r="G103" s="2">
        <v>203.5</v>
      </c>
      <c r="H103" s="24">
        <v>303.10000000000002</v>
      </c>
      <c r="I103" s="24">
        <v>1904.1</v>
      </c>
      <c r="J103" s="100">
        <v>1904.1</v>
      </c>
      <c r="K103" s="24">
        <v>1904.1</v>
      </c>
    </row>
    <row r="104" spans="1:11" ht="77.25" customHeight="1">
      <c r="A104" s="40" t="s">
        <v>110</v>
      </c>
      <c r="B104" s="41" t="s">
        <v>63</v>
      </c>
      <c r="C104" s="22" t="s">
        <v>175</v>
      </c>
      <c r="D104" s="57" t="s">
        <v>271</v>
      </c>
      <c r="E104" s="113">
        <v>5399.3</v>
      </c>
      <c r="F104" s="24">
        <v>2429.3000000000002</v>
      </c>
      <c r="G104" s="2">
        <v>2084.6</v>
      </c>
      <c r="H104" s="24">
        <v>2429.3000000000002</v>
      </c>
      <c r="I104" s="24">
        <v>89.7</v>
      </c>
      <c r="J104" s="100">
        <v>93</v>
      </c>
      <c r="K104" s="24">
        <v>95.5</v>
      </c>
    </row>
    <row r="105" spans="1:11" ht="64.5" hidden="1" customHeight="1">
      <c r="A105" s="40" t="s">
        <v>111</v>
      </c>
      <c r="B105" s="43" t="s">
        <v>64</v>
      </c>
      <c r="C105" s="22" t="s">
        <v>175</v>
      </c>
      <c r="D105" s="57" t="s">
        <v>271</v>
      </c>
      <c r="E105" s="110">
        <v>0</v>
      </c>
      <c r="F105" s="24">
        <v>0</v>
      </c>
      <c r="G105" s="2">
        <v>0</v>
      </c>
      <c r="H105" s="24">
        <v>0</v>
      </c>
      <c r="I105" s="2"/>
      <c r="J105" s="99"/>
      <c r="K105" s="2"/>
    </row>
    <row r="106" spans="1:11" ht="72" hidden="1" customHeight="1">
      <c r="A106" s="40"/>
      <c r="B106" s="41"/>
      <c r="C106" s="22"/>
      <c r="D106" s="57"/>
      <c r="E106" s="110"/>
      <c r="F106" s="24"/>
      <c r="G106" s="2"/>
      <c r="H106" s="24"/>
      <c r="I106" s="24">
        <v>0</v>
      </c>
      <c r="J106" s="100">
        <v>0</v>
      </c>
      <c r="K106" s="24">
        <v>0</v>
      </c>
    </row>
    <row r="107" spans="1:11" ht="84" customHeight="1">
      <c r="A107" s="40" t="s">
        <v>112</v>
      </c>
      <c r="B107" s="43" t="s">
        <v>65</v>
      </c>
      <c r="C107" s="22" t="s">
        <v>175</v>
      </c>
      <c r="D107" s="57" t="s">
        <v>271</v>
      </c>
      <c r="E107" s="110">
        <v>8126.5</v>
      </c>
      <c r="F107" s="24">
        <v>8126.5</v>
      </c>
      <c r="G107" s="2">
        <v>1912.5</v>
      </c>
      <c r="H107" s="24">
        <v>8126.5</v>
      </c>
      <c r="I107" s="24">
        <v>5542.9</v>
      </c>
      <c r="J107" s="100">
        <v>5542.9</v>
      </c>
      <c r="K107" s="24">
        <v>5542.9</v>
      </c>
    </row>
    <row r="108" spans="1:11" ht="63" customHeight="1">
      <c r="A108" s="40" t="s">
        <v>113</v>
      </c>
      <c r="B108" s="43" t="s">
        <v>66</v>
      </c>
      <c r="C108" s="22" t="s">
        <v>175</v>
      </c>
      <c r="D108" s="57" t="s">
        <v>271</v>
      </c>
      <c r="E108" s="110">
        <v>1868.5</v>
      </c>
      <c r="F108" s="24">
        <v>1075</v>
      </c>
      <c r="G108" s="2">
        <v>344.8</v>
      </c>
      <c r="H108" s="24">
        <v>1075</v>
      </c>
      <c r="I108" s="24">
        <v>915</v>
      </c>
      <c r="J108" s="100">
        <v>915</v>
      </c>
      <c r="K108" s="24">
        <v>915</v>
      </c>
    </row>
    <row r="109" spans="1:11" ht="78.599999999999994" customHeight="1">
      <c r="A109" s="40" t="s">
        <v>114</v>
      </c>
      <c r="B109" s="43" t="s">
        <v>67</v>
      </c>
      <c r="C109" s="22" t="s">
        <v>175</v>
      </c>
      <c r="D109" s="57" t="s">
        <v>271</v>
      </c>
      <c r="E109" s="110">
        <v>306.10000000000002</v>
      </c>
      <c r="F109" s="24">
        <v>303.3</v>
      </c>
      <c r="G109" s="2">
        <v>170.2</v>
      </c>
      <c r="H109" s="24">
        <v>303.3</v>
      </c>
      <c r="I109" s="24">
        <v>253.6</v>
      </c>
      <c r="J109" s="100">
        <v>262.89999999999998</v>
      </c>
      <c r="K109" s="24">
        <v>272.60000000000002</v>
      </c>
    </row>
    <row r="110" spans="1:11" ht="78" hidden="1" customHeight="1">
      <c r="A110" s="40" t="s">
        <v>115</v>
      </c>
      <c r="B110" s="71" t="s">
        <v>68</v>
      </c>
      <c r="C110" s="22" t="s">
        <v>175</v>
      </c>
      <c r="D110" s="57" t="s">
        <v>271</v>
      </c>
      <c r="E110" s="110"/>
      <c r="F110" s="24"/>
      <c r="G110" s="6"/>
      <c r="H110" s="24"/>
      <c r="I110" s="24"/>
      <c r="J110" s="100"/>
      <c r="K110" s="24"/>
    </row>
    <row r="111" spans="1:11" ht="33.75" hidden="1" customHeight="1">
      <c r="A111" s="40" t="s">
        <v>116</v>
      </c>
      <c r="B111" s="71" t="s">
        <v>69</v>
      </c>
      <c r="C111" s="22" t="s">
        <v>175</v>
      </c>
      <c r="D111" s="57" t="s">
        <v>271</v>
      </c>
      <c r="E111" s="110"/>
      <c r="F111" s="24"/>
      <c r="G111" s="6"/>
      <c r="H111" s="24"/>
      <c r="I111" s="24"/>
      <c r="J111" s="100"/>
      <c r="K111" s="24"/>
    </row>
    <row r="112" spans="1:11" ht="51" customHeight="1">
      <c r="A112" s="40" t="s">
        <v>117</v>
      </c>
      <c r="B112" s="70" t="s">
        <v>70</v>
      </c>
      <c r="C112" s="22" t="s">
        <v>175</v>
      </c>
      <c r="D112" s="57" t="s">
        <v>271</v>
      </c>
      <c r="E112" s="110">
        <v>71999.5</v>
      </c>
      <c r="F112" s="24">
        <v>80418.399999999994</v>
      </c>
      <c r="G112" s="2">
        <v>60322.8</v>
      </c>
      <c r="H112" s="24">
        <v>80418.399999999994</v>
      </c>
      <c r="I112" s="24">
        <v>87998.7</v>
      </c>
      <c r="J112" s="100">
        <v>87998.7</v>
      </c>
      <c r="K112" s="24">
        <v>87998.7</v>
      </c>
    </row>
    <row r="113" spans="1:11" ht="129" hidden="1" customHeight="1">
      <c r="A113" s="40" t="s">
        <v>118</v>
      </c>
      <c r="B113" s="43" t="s">
        <v>71</v>
      </c>
      <c r="C113" s="22" t="s">
        <v>175</v>
      </c>
      <c r="D113" s="57" t="s">
        <v>271</v>
      </c>
      <c r="E113" s="113">
        <v>0</v>
      </c>
      <c r="F113" s="24">
        <v>0</v>
      </c>
      <c r="G113" s="2"/>
      <c r="H113" s="24"/>
      <c r="I113" s="24"/>
      <c r="J113" s="100"/>
      <c r="K113" s="24"/>
    </row>
    <row r="114" spans="1:11" ht="80.25" hidden="1" customHeight="1">
      <c r="A114" s="40" t="s">
        <v>119</v>
      </c>
      <c r="B114" s="21" t="s">
        <v>180</v>
      </c>
      <c r="C114" s="22" t="s">
        <v>175</v>
      </c>
      <c r="D114" s="57" t="s">
        <v>271</v>
      </c>
      <c r="E114" s="110"/>
      <c r="F114" s="24"/>
      <c r="G114" s="2"/>
      <c r="H114" s="24"/>
      <c r="I114" s="2"/>
      <c r="J114" s="99"/>
      <c r="K114" s="2"/>
    </row>
    <row r="115" spans="1:11" ht="117.6" customHeight="1">
      <c r="A115" s="40" t="s">
        <v>287</v>
      </c>
      <c r="B115" s="80" t="s">
        <v>288</v>
      </c>
      <c r="C115" s="22" t="s">
        <v>175</v>
      </c>
      <c r="D115" s="57" t="s">
        <v>271</v>
      </c>
      <c r="E115" s="110">
        <v>0</v>
      </c>
      <c r="F115" s="24">
        <v>82.7</v>
      </c>
      <c r="G115" s="2">
        <v>66.2</v>
      </c>
      <c r="H115" s="24">
        <v>82.7</v>
      </c>
      <c r="I115" s="2">
        <v>109.5</v>
      </c>
      <c r="J115" s="99">
        <v>113.9</v>
      </c>
      <c r="K115" s="2">
        <v>118.4</v>
      </c>
    </row>
    <row r="116" spans="1:11" ht="80.25" customHeight="1">
      <c r="A116" s="40" t="s">
        <v>182</v>
      </c>
      <c r="B116" s="21" t="s">
        <v>183</v>
      </c>
      <c r="C116" s="22" t="s">
        <v>175</v>
      </c>
      <c r="D116" s="57" t="s">
        <v>271</v>
      </c>
      <c r="E116" s="110">
        <v>762</v>
      </c>
      <c r="F116" s="24">
        <v>1130</v>
      </c>
      <c r="G116" s="2">
        <v>0</v>
      </c>
      <c r="H116" s="24">
        <v>1130</v>
      </c>
      <c r="I116" s="24">
        <v>997.5</v>
      </c>
      <c r="J116" s="100">
        <v>997.5</v>
      </c>
      <c r="K116" s="24">
        <v>997.5</v>
      </c>
    </row>
    <row r="117" spans="1:11" ht="65.25" customHeight="1">
      <c r="A117" s="40" t="s">
        <v>120</v>
      </c>
      <c r="B117" s="21" t="s">
        <v>78</v>
      </c>
      <c r="C117" s="22" t="s">
        <v>175</v>
      </c>
      <c r="D117" s="57" t="s">
        <v>271</v>
      </c>
      <c r="E117" s="113">
        <v>2.6</v>
      </c>
      <c r="F117" s="24">
        <v>1.9</v>
      </c>
      <c r="G117" s="2"/>
      <c r="H117" s="24">
        <v>1.9</v>
      </c>
      <c r="I117" s="24">
        <v>4.3</v>
      </c>
      <c r="J117" s="100">
        <v>26.6</v>
      </c>
      <c r="K117" s="24">
        <v>7.7</v>
      </c>
    </row>
    <row r="118" spans="1:11" ht="65.25" customHeight="1">
      <c r="A118" s="72" t="s">
        <v>198</v>
      </c>
      <c r="B118" s="73" t="s">
        <v>197</v>
      </c>
      <c r="C118" s="22" t="s">
        <v>175</v>
      </c>
      <c r="D118" s="57" t="s">
        <v>271</v>
      </c>
      <c r="E118" s="113">
        <v>17030.2</v>
      </c>
      <c r="F118" s="24">
        <v>29685.3</v>
      </c>
      <c r="G118" s="2">
        <v>21678.6</v>
      </c>
      <c r="H118" s="24">
        <v>29685.3</v>
      </c>
      <c r="I118" s="24"/>
      <c r="J118" s="100"/>
      <c r="K118" s="24"/>
    </row>
    <row r="119" spans="1:11" ht="49.2" hidden="1" customHeight="1">
      <c r="A119" s="72" t="s">
        <v>214</v>
      </c>
      <c r="B119" s="74" t="s">
        <v>215</v>
      </c>
      <c r="C119" s="22" t="s">
        <v>175</v>
      </c>
      <c r="D119" s="57" t="s">
        <v>271</v>
      </c>
      <c r="E119" s="109"/>
      <c r="F119" s="24"/>
      <c r="G119" s="2"/>
      <c r="H119" s="24"/>
      <c r="I119" s="24"/>
      <c r="J119" s="100"/>
      <c r="K119" s="24"/>
    </row>
    <row r="120" spans="1:11" ht="148.80000000000001" customHeight="1">
      <c r="A120" s="72" t="s">
        <v>237</v>
      </c>
      <c r="B120" s="43" t="s">
        <v>236</v>
      </c>
      <c r="C120" s="22" t="s">
        <v>175</v>
      </c>
      <c r="D120" s="57" t="s">
        <v>271</v>
      </c>
      <c r="E120" s="113">
        <v>10.7</v>
      </c>
      <c r="F120" s="24">
        <v>10.7</v>
      </c>
      <c r="G120" s="2">
        <v>8.1999999999999993</v>
      </c>
      <c r="H120" s="24">
        <v>10.7</v>
      </c>
      <c r="I120" s="24">
        <v>55.7</v>
      </c>
      <c r="J120" s="100">
        <v>55.7</v>
      </c>
      <c r="K120" s="24">
        <v>55.7</v>
      </c>
    </row>
    <row r="121" spans="1:11" ht="24.75" customHeight="1">
      <c r="A121" s="26" t="s">
        <v>121</v>
      </c>
      <c r="B121" s="30" t="s">
        <v>72</v>
      </c>
      <c r="C121" s="22" t="s">
        <v>175</v>
      </c>
      <c r="D121" s="57" t="s">
        <v>271</v>
      </c>
      <c r="E121" s="109">
        <f>SUM(E122:E150)</f>
        <v>36523</v>
      </c>
      <c r="F121" s="1">
        <f>SUM(F122:F146)</f>
        <v>55656.9</v>
      </c>
      <c r="G121" s="1">
        <f>SUM(G122:G147)</f>
        <v>37767.700000000004</v>
      </c>
      <c r="H121" s="1">
        <f t="shared" ref="H121:K121" si="24">SUM(H122:H147)</f>
        <v>46000.5</v>
      </c>
      <c r="I121" s="1">
        <f t="shared" si="24"/>
        <v>37474.600000000006</v>
      </c>
      <c r="J121" s="98">
        <f t="shared" si="24"/>
        <v>20885.7</v>
      </c>
      <c r="K121" s="1">
        <f t="shared" si="24"/>
        <v>21118.7</v>
      </c>
    </row>
    <row r="122" spans="1:11" ht="79.8" customHeight="1">
      <c r="A122" s="40" t="s">
        <v>122</v>
      </c>
      <c r="B122" s="75" t="s">
        <v>73</v>
      </c>
      <c r="C122" s="22" t="s">
        <v>175</v>
      </c>
      <c r="D122" s="57" t="s">
        <v>271</v>
      </c>
      <c r="E122" s="110">
        <v>12274.3</v>
      </c>
      <c r="F122" s="24">
        <v>18072.599999999999</v>
      </c>
      <c r="G122" s="2">
        <v>6335.1</v>
      </c>
      <c r="H122" s="24">
        <v>18072.599999999999</v>
      </c>
      <c r="I122" s="24">
        <v>5908.3</v>
      </c>
      <c r="J122" s="100">
        <v>13386.5</v>
      </c>
      <c r="K122" s="2">
        <v>13580.1</v>
      </c>
    </row>
    <row r="123" spans="1:11" ht="79.8" customHeight="1">
      <c r="A123" s="40" t="s">
        <v>274</v>
      </c>
      <c r="B123" s="92" t="s">
        <v>275</v>
      </c>
      <c r="C123" s="22" t="s">
        <v>175</v>
      </c>
      <c r="D123" s="57" t="s">
        <v>271</v>
      </c>
      <c r="E123" s="110"/>
      <c r="F123" s="24">
        <v>468.5</v>
      </c>
      <c r="G123" s="2">
        <v>0</v>
      </c>
      <c r="H123" s="24">
        <v>468.5</v>
      </c>
      <c r="I123" s="24"/>
      <c r="J123" s="100"/>
      <c r="K123" s="2"/>
    </row>
    <row r="124" spans="1:11" ht="79.8" customHeight="1">
      <c r="A124" s="40" t="s">
        <v>256</v>
      </c>
      <c r="B124" s="76" t="s">
        <v>257</v>
      </c>
      <c r="C124" s="22" t="s">
        <v>175</v>
      </c>
      <c r="D124" s="57" t="s">
        <v>271</v>
      </c>
      <c r="E124" s="110">
        <v>2393</v>
      </c>
      <c r="F124" s="24">
        <v>2393</v>
      </c>
      <c r="G124" s="2">
        <v>2040.5</v>
      </c>
      <c r="H124" s="24">
        <v>0</v>
      </c>
      <c r="I124" s="24"/>
      <c r="J124" s="100"/>
      <c r="K124" s="2"/>
    </row>
    <row r="125" spans="1:11" ht="31.5" hidden="1" customHeight="1">
      <c r="A125" s="40" t="s">
        <v>123</v>
      </c>
      <c r="B125" s="75" t="s">
        <v>74</v>
      </c>
      <c r="C125" s="22" t="s">
        <v>175</v>
      </c>
      <c r="D125" s="57" t="s">
        <v>271</v>
      </c>
      <c r="E125" s="110"/>
      <c r="F125" s="24"/>
      <c r="G125" s="2"/>
      <c r="H125" s="24"/>
      <c r="I125" s="24"/>
      <c r="J125" s="100"/>
      <c r="K125" s="6"/>
    </row>
    <row r="126" spans="1:11" ht="44.4" customHeight="1">
      <c r="A126" s="40" t="s">
        <v>124</v>
      </c>
      <c r="B126" s="75" t="s">
        <v>90</v>
      </c>
      <c r="C126" s="22" t="s">
        <v>175</v>
      </c>
      <c r="D126" s="57" t="s">
        <v>271</v>
      </c>
      <c r="E126" s="110">
        <v>0</v>
      </c>
      <c r="F126" s="24">
        <v>217</v>
      </c>
      <c r="G126" s="2">
        <v>217</v>
      </c>
      <c r="H126" s="24">
        <v>0</v>
      </c>
      <c r="I126" s="24"/>
      <c r="J126" s="100"/>
      <c r="K126" s="6"/>
    </row>
    <row r="127" spans="1:11" ht="41.25" hidden="1" customHeight="1">
      <c r="A127" s="40" t="s">
        <v>168</v>
      </c>
      <c r="B127" s="75" t="s">
        <v>169</v>
      </c>
      <c r="C127" s="22" t="s">
        <v>175</v>
      </c>
      <c r="D127" s="57" t="s">
        <v>271</v>
      </c>
      <c r="E127" s="110"/>
      <c r="F127" s="24"/>
      <c r="G127" s="2"/>
      <c r="H127" s="24"/>
      <c r="I127" s="24"/>
      <c r="J127" s="100"/>
      <c r="K127" s="6"/>
    </row>
    <row r="128" spans="1:11" ht="65.25" hidden="1" customHeight="1">
      <c r="A128" s="40" t="s">
        <v>209</v>
      </c>
      <c r="B128" s="76" t="s">
        <v>210</v>
      </c>
      <c r="C128" s="22" t="s">
        <v>175</v>
      </c>
      <c r="D128" s="57" t="s">
        <v>271</v>
      </c>
      <c r="E128" s="110"/>
      <c r="F128" s="24"/>
      <c r="G128" s="2"/>
      <c r="H128" s="24"/>
      <c r="I128" s="24"/>
      <c r="J128" s="100"/>
      <c r="K128" s="77"/>
    </row>
    <row r="129" spans="1:11" ht="44.25" customHeight="1">
      <c r="A129" s="40" t="s">
        <v>125</v>
      </c>
      <c r="B129" s="75" t="s">
        <v>79</v>
      </c>
      <c r="C129" s="22" t="s">
        <v>175</v>
      </c>
      <c r="D129" s="57" t="s">
        <v>271</v>
      </c>
      <c r="E129" s="110">
        <v>1176.7</v>
      </c>
      <c r="F129" s="24">
        <v>1176.7</v>
      </c>
      <c r="G129" s="2">
        <v>1176.7</v>
      </c>
      <c r="H129" s="24">
        <v>0</v>
      </c>
      <c r="I129" s="24">
        <v>1176.7</v>
      </c>
      <c r="J129" s="100">
        <v>1176.7</v>
      </c>
      <c r="K129" s="77">
        <v>1176.7</v>
      </c>
    </row>
    <row r="130" spans="1:11" ht="39" hidden="1" customHeight="1">
      <c r="A130" s="40" t="s">
        <v>126</v>
      </c>
      <c r="B130" s="75" t="s">
        <v>97</v>
      </c>
      <c r="C130" s="22" t="s">
        <v>175</v>
      </c>
      <c r="D130" s="57" t="s">
        <v>271</v>
      </c>
      <c r="E130" s="110"/>
      <c r="F130" s="24"/>
      <c r="G130" s="2"/>
      <c r="H130" s="24"/>
      <c r="I130" s="24"/>
      <c r="J130" s="100"/>
      <c r="K130" s="6"/>
    </row>
    <row r="131" spans="1:11" ht="63" customHeight="1">
      <c r="A131" s="40" t="s">
        <v>230</v>
      </c>
      <c r="B131" s="76" t="s">
        <v>231</v>
      </c>
      <c r="C131" s="22" t="s">
        <v>175</v>
      </c>
      <c r="D131" s="57" t="s">
        <v>271</v>
      </c>
      <c r="E131" s="110">
        <v>15150</v>
      </c>
      <c r="F131" s="24">
        <v>15150</v>
      </c>
      <c r="G131" s="2">
        <v>14665.4</v>
      </c>
      <c r="H131" s="24">
        <v>15150</v>
      </c>
      <c r="I131" s="24">
        <v>20000</v>
      </c>
      <c r="J131" s="100"/>
      <c r="K131" s="2"/>
    </row>
    <row r="132" spans="1:11" ht="50.4" hidden="1" customHeight="1">
      <c r="A132" s="78" t="s">
        <v>258</v>
      </c>
      <c r="B132" s="62" t="s">
        <v>259</v>
      </c>
      <c r="C132" s="79" t="s">
        <v>175</v>
      </c>
      <c r="D132" s="57" t="s">
        <v>271</v>
      </c>
      <c r="E132" s="113">
        <v>0</v>
      </c>
      <c r="F132" s="24">
        <v>0</v>
      </c>
      <c r="G132" s="2"/>
      <c r="H132" s="24">
        <v>0</v>
      </c>
      <c r="I132" s="24"/>
      <c r="J132" s="100"/>
      <c r="K132" s="6"/>
    </row>
    <row r="133" spans="1:11" ht="65.25" hidden="1" customHeight="1">
      <c r="A133" s="78" t="s">
        <v>211</v>
      </c>
      <c r="B133" s="76" t="s">
        <v>212</v>
      </c>
      <c r="C133" s="79" t="s">
        <v>175</v>
      </c>
      <c r="D133" s="57" t="s">
        <v>271</v>
      </c>
      <c r="E133" s="109"/>
      <c r="F133" s="24"/>
      <c r="G133" s="2"/>
      <c r="H133" s="24"/>
      <c r="I133" s="24"/>
      <c r="J133" s="100"/>
      <c r="K133" s="77"/>
    </row>
    <row r="134" spans="1:11" ht="58.2" hidden="1" customHeight="1">
      <c r="A134" s="78" t="s">
        <v>216</v>
      </c>
      <c r="B134" s="74" t="s">
        <v>217</v>
      </c>
      <c r="C134" s="79" t="s">
        <v>175</v>
      </c>
      <c r="D134" s="57" t="s">
        <v>271</v>
      </c>
      <c r="E134" s="109"/>
      <c r="F134" s="24"/>
      <c r="G134" s="2"/>
      <c r="H134" s="24"/>
      <c r="I134" s="24"/>
      <c r="J134" s="100"/>
      <c r="K134" s="77"/>
    </row>
    <row r="135" spans="1:11" ht="70.95" hidden="1" customHeight="1">
      <c r="A135" s="78" t="s">
        <v>228</v>
      </c>
      <c r="B135" s="74" t="s">
        <v>218</v>
      </c>
      <c r="C135" s="79" t="s">
        <v>175</v>
      </c>
      <c r="D135" s="57" t="s">
        <v>271</v>
      </c>
      <c r="E135" s="109"/>
      <c r="F135" s="24"/>
      <c r="G135" s="6"/>
      <c r="H135" s="24"/>
      <c r="I135" s="24"/>
      <c r="J135" s="100"/>
      <c r="K135" s="77"/>
    </row>
    <row r="136" spans="1:11" ht="56.25" customHeight="1">
      <c r="A136" s="78" t="s">
        <v>232</v>
      </c>
      <c r="B136" s="80" t="s">
        <v>233</v>
      </c>
      <c r="C136" s="79" t="s">
        <v>175</v>
      </c>
      <c r="D136" s="57" t="s">
        <v>271</v>
      </c>
      <c r="E136" s="113">
        <v>4779</v>
      </c>
      <c r="F136" s="24">
        <v>4779</v>
      </c>
      <c r="G136" s="2">
        <v>3636</v>
      </c>
      <c r="H136" s="24">
        <v>4779</v>
      </c>
      <c r="I136" s="24">
        <v>4105</v>
      </c>
      <c r="J136" s="100"/>
      <c r="K136" s="77"/>
    </row>
    <row r="137" spans="1:11" ht="66.75" customHeight="1">
      <c r="A137" s="78" t="s">
        <v>234</v>
      </c>
      <c r="B137" s="76" t="s">
        <v>235</v>
      </c>
      <c r="C137" s="79" t="s">
        <v>175</v>
      </c>
      <c r="D137" s="57" t="s">
        <v>271</v>
      </c>
      <c r="E137" s="113">
        <v>0</v>
      </c>
      <c r="F137" s="24">
        <v>3000</v>
      </c>
      <c r="G137" s="2">
        <v>3000</v>
      </c>
      <c r="H137" s="24">
        <v>0</v>
      </c>
      <c r="I137" s="24"/>
      <c r="J137" s="100"/>
      <c r="K137" s="77"/>
    </row>
    <row r="138" spans="1:11" ht="46.8" customHeight="1">
      <c r="A138" s="78" t="s">
        <v>276</v>
      </c>
      <c r="B138" s="76" t="s">
        <v>277</v>
      </c>
      <c r="C138" s="79" t="s">
        <v>175</v>
      </c>
      <c r="D138" s="57" t="s">
        <v>271</v>
      </c>
      <c r="E138" s="113"/>
      <c r="F138" s="24">
        <v>119.7</v>
      </c>
      <c r="G138" s="2">
        <v>119.7</v>
      </c>
      <c r="H138" s="24">
        <v>0</v>
      </c>
      <c r="I138" s="24"/>
      <c r="J138" s="100"/>
      <c r="K138" s="77"/>
    </row>
    <row r="139" spans="1:11" ht="66.75" hidden="1" customHeight="1">
      <c r="A139" s="78" t="s">
        <v>260</v>
      </c>
      <c r="B139" s="62" t="s">
        <v>265</v>
      </c>
      <c r="C139" s="79" t="s">
        <v>175</v>
      </c>
      <c r="D139" s="57" t="s">
        <v>271</v>
      </c>
      <c r="E139" s="113">
        <v>0</v>
      </c>
      <c r="F139" s="24">
        <v>0</v>
      </c>
      <c r="G139" s="2"/>
      <c r="H139" s="24"/>
      <c r="I139" s="24"/>
      <c r="J139" s="100"/>
      <c r="K139" s="77"/>
    </row>
    <row r="140" spans="1:11" ht="66.75" customHeight="1">
      <c r="A140" s="78" t="s">
        <v>261</v>
      </c>
      <c r="B140" s="62" t="s">
        <v>264</v>
      </c>
      <c r="C140" s="79" t="s">
        <v>175</v>
      </c>
      <c r="D140" s="57" t="s">
        <v>271</v>
      </c>
      <c r="E140" s="113">
        <v>0</v>
      </c>
      <c r="F140" s="24">
        <v>340</v>
      </c>
      <c r="G140" s="2">
        <v>330</v>
      </c>
      <c r="H140" s="24">
        <v>340</v>
      </c>
      <c r="I140" s="24"/>
      <c r="J140" s="100"/>
      <c r="K140" s="77"/>
    </row>
    <row r="141" spans="1:11" ht="66.75" customHeight="1">
      <c r="A141" s="78" t="s">
        <v>262</v>
      </c>
      <c r="B141" s="62" t="s">
        <v>263</v>
      </c>
      <c r="C141" s="79" t="s">
        <v>175</v>
      </c>
      <c r="D141" s="57" t="s">
        <v>271</v>
      </c>
      <c r="E141" s="113">
        <v>0</v>
      </c>
      <c r="F141" s="24">
        <v>634.4</v>
      </c>
      <c r="G141" s="2">
        <v>382</v>
      </c>
      <c r="H141" s="24">
        <v>634.4</v>
      </c>
      <c r="I141" s="24"/>
      <c r="J141" s="100"/>
      <c r="K141" s="77"/>
    </row>
    <row r="142" spans="1:11" ht="63" customHeight="1">
      <c r="A142" s="78" t="s">
        <v>273</v>
      </c>
      <c r="B142" s="62" t="s">
        <v>272</v>
      </c>
      <c r="C142" s="79" t="s">
        <v>175</v>
      </c>
      <c r="D142" s="57" t="s">
        <v>271</v>
      </c>
      <c r="E142" s="113">
        <v>750</v>
      </c>
      <c r="F142" s="24">
        <v>750</v>
      </c>
      <c r="G142" s="2">
        <v>750</v>
      </c>
      <c r="H142" s="24">
        <v>0</v>
      </c>
      <c r="I142" s="24"/>
      <c r="J142" s="100"/>
      <c r="K142" s="77"/>
    </row>
    <row r="143" spans="1:11" ht="118.8" customHeight="1">
      <c r="A143" s="78" t="s">
        <v>278</v>
      </c>
      <c r="B143" s="76" t="s">
        <v>282</v>
      </c>
      <c r="C143" s="79" t="s">
        <v>175</v>
      </c>
      <c r="D143" s="57" t="s">
        <v>271</v>
      </c>
      <c r="E143" s="113"/>
      <c r="F143" s="24">
        <v>2000</v>
      </c>
      <c r="G143" s="2">
        <v>2000</v>
      </c>
      <c r="H143" s="24">
        <v>0</v>
      </c>
      <c r="I143" s="24"/>
      <c r="J143" s="100"/>
      <c r="K143" s="77"/>
    </row>
    <row r="144" spans="1:11" ht="63" customHeight="1" thickBot="1">
      <c r="A144" s="78" t="s">
        <v>279</v>
      </c>
      <c r="B144" s="62" t="s">
        <v>283</v>
      </c>
      <c r="C144" s="79" t="s">
        <v>175</v>
      </c>
      <c r="D144" s="57" t="s">
        <v>271</v>
      </c>
      <c r="E144" s="113"/>
      <c r="F144" s="24">
        <v>2277</v>
      </c>
      <c r="G144" s="2">
        <v>0</v>
      </c>
      <c r="H144" s="24">
        <v>2277</v>
      </c>
      <c r="I144" s="24"/>
      <c r="J144" s="100"/>
      <c r="K144" s="77"/>
    </row>
    <row r="145" spans="1:11" ht="93.6" customHeight="1">
      <c r="A145" s="78" t="s">
        <v>280</v>
      </c>
      <c r="B145" s="91" t="s">
        <v>284</v>
      </c>
      <c r="C145" s="79" t="s">
        <v>175</v>
      </c>
      <c r="D145" s="57" t="s">
        <v>271</v>
      </c>
      <c r="E145" s="113"/>
      <c r="F145" s="24">
        <v>3641</v>
      </c>
      <c r="G145" s="2">
        <v>2924.9</v>
      </c>
      <c r="H145" s="24">
        <v>3641</v>
      </c>
      <c r="I145" s="24">
        <v>5337.8</v>
      </c>
      <c r="J145" s="100">
        <v>5337.8</v>
      </c>
      <c r="K145" s="77">
        <v>5337.8</v>
      </c>
    </row>
    <row r="146" spans="1:11" ht="59.4" customHeight="1">
      <c r="A146" s="78" t="s">
        <v>281</v>
      </c>
      <c r="B146" s="58" t="s">
        <v>285</v>
      </c>
      <c r="C146" s="79" t="s">
        <v>175</v>
      </c>
      <c r="D146" s="57" t="s">
        <v>271</v>
      </c>
      <c r="E146" s="113"/>
      <c r="F146" s="24">
        <v>638</v>
      </c>
      <c r="G146" s="2">
        <v>190.4</v>
      </c>
      <c r="H146" s="24">
        <v>638</v>
      </c>
      <c r="I146" s="24">
        <v>946.8</v>
      </c>
      <c r="J146" s="100">
        <v>984.7</v>
      </c>
      <c r="K146" s="77">
        <v>1024.0999999999999</v>
      </c>
    </row>
    <row r="147" spans="1:11" ht="32.1" hidden="1" customHeight="1">
      <c r="K147" s="54"/>
    </row>
    <row r="148" spans="1:11" ht="53.4" customHeight="1">
      <c r="A148" s="81" t="s">
        <v>229</v>
      </c>
      <c r="B148" s="82" t="s">
        <v>98</v>
      </c>
      <c r="C148" s="79" t="s">
        <v>175</v>
      </c>
      <c r="D148" s="57" t="s">
        <v>271</v>
      </c>
      <c r="E148" s="113">
        <v>0</v>
      </c>
      <c r="F148" s="24">
        <v>1350</v>
      </c>
      <c r="G148" s="24">
        <v>1350</v>
      </c>
      <c r="H148" s="24">
        <v>0</v>
      </c>
      <c r="I148" s="32"/>
      <c r="J148" s="101"/>
      <c r="K148" s="83"/>
    </row>
    <row r="149" spans="1:11" ht="76.5" hidden="1" customHeight="1">
      <c r="A149" s="78" t="s">
        <v>219</v>
      </c>
      <c r="B149" s="74" t="s">
        <v>220</v>
      </c>
      <c r="C149" s="79" t="s">
        <v>175</v>
      </c>
      <c r="D149" s="57" t="s">
        <v>271</v>
      </c>
      <c r="E149" s="109"/>
      <c r="F149" s="32"/>
      <c r="G149" s="33"/>
      <c r="H149" s="32"/>
      <c r="I149" s="24"/>
      <c r="J149" s="100"/>
      <c r="K149" s="77"/>
    </row>
    <row r="150" spans="1:11" ht="61.8" customHeight="1">
      <c r="A150" s="16" t="s">
        <v>127</v>
      </c>
      <c r="B150" s="82" t="s">
        <v>76</v>
      </c>
      <c r="C150" s="22" t="s">
        <v>175</v>
      </c>
      <c r="D150" s="57" t="s">
        <v>271</v>
      </c>
      <c r="E150" s="113">
        <v>0</v>
      </c>
      <c r="F150" s="24">
        <v>-158.9</v>
      </c>
      <c r="G150" s="112">
        <v>-158.9</v>
      </c>
      <c r="H150" s="112">
        <v>-158.9</v>
      </c>
      <c r="I150" s="32"/>
      <c r="J150" s="101"/>
      <c r="K150" s="83"/>
    </row>
    <row r="151" spans="1:11" ht="68.400000000000006" customHeight="1">
      <c r="A151" s="16" t="s">
        <v>297</v>
      </c>
      <c r="B151" s="82" t="s">
        <v>299</v>
      </c>
      <c r="C151" s="22" t="s">
        <v>175</v>
      </c>
      <c r="D151" s="57" t="s">
        <v>271</v>
      </c>
      <c r="E151" s="113">
        <v>0</v>
      </c>
      <c r="F151" s="24">
        <v>4.3</v>
      </c>
      <c r="G151" s="112">
        <v>4.3</v>
      </c>
      <c r="H151" s="112">
        <v>0</v>
      </c>
      <c r="I151" s="32"/>
      <c r="J151" s="101"/>
      <c r="K151" s="83"/>
    </row>
    <row r="152" spans="1:11" ht="18.75" customHeight="1">
      <c r="A152" s="152" t="s">
        <v>75</v>
      </c>
      <c r="B152" s="152"/>
      <c r="C152" s="17"/>
      <c r="D152" s="90"/>
      <c r="E152" s="109">
        <f t="shared" ref="E152:K152" si="25">E58+E8</f>
        <v>767021.4</v>
      </c>
      <c r="F152" s="1">
        <f>F58+F8</f>
        <v>848767.52</v>
      </c>
      <c r="G152" s="1">
        <f t="shared" si="25"/>
        <v>616495.14</v>
      </c>
      <c r="H152" s="1">
        <f t="shared" si="25"/>
        <v>836011.79999999993</v>
      </c>
      <c r="I152" s="1">
        <f t="shared" si="25"/>
        <v>786209.89999999991</v>
      </c>
      <c r="J152" s="98">
        <f t="shared" si="25"/>
        <v>714627.79999999993</v>
      </c>
      <c r="K152" s="1">
        <f t="shared" si="25"/>
        <v>724462.39999999991</v>
      </c>
    </row>
    <row r="153" spans="1:11" ht="24" customHeight="1">
      <c r="A153" s="141" t="s">
        <v>239</v>
      </c>
      <c r="B153" s="142"/>
      <c r="C153" s="84"/>
      <c r="F153" s="145" t="s">
        <v>240</v>
      </c>
      <c r="G153" s="146"/>
    </row>
    <row r="154" spans="1:11" ht="19.5" customHeight="1">
      <c r="A154" s="143" t="s">
        <v>151</v>
      </c>
      <c r="B154" s="144"/>
      <c r="C154" s="9"/>
      <c r="F154" s="147" t="s">
        <v>241</v>
      </c>
      <c r="G154" s="148"/>
    </row>
    <row r="155" spans="1:11" ht="18" customHeight="1">
      <c r="A155" s="85" t="s">
        <v>152</v>
      </c>
    </row>
    <row r="156" spans="1:11" ht="32.1" customHeight="1">
      <c r="A156" s="87"/>
    </row>
  </sheetData>
  <mergeCells count="12">
    <mergeCell ref="A153:B153"/>
    <mergeCell ref="A154:B154"/>
    <mergeCell ref="F153:G153"/>
    <mergeCell ref="F154:G154"/>
    <mergeCell ref="I6:K6"/>
    <mergeCell ref="A152:B152"/>
    <mergeCell ref="E5:K5"/>
    <mergeCell ref="H6:H7"/>
    <mergeCell ref="A2:K4"/>
    <mergeCell ref="A5:B5"/>
    <mergeCell ref="D5:D7"/>
    <mergeCell ref="E6:G6"/>
  </mergeCells>
  <pageMargins left="0.62992125984251968" right="0.11811023622047245" top="0.15748031496062992" bottom="0.15748031496062992" header="0.11811023622047245" footer="0.11811023622047245"/>
  <pageSetup paperSize="9" scale="65" orientation="landscape" r:id="rId1"/>
  <rowBreaks count="5" manualBreakCount="5">
    <brk id="22" max="10" man="1"/>
    <brk id="66" max="10" man="1"/>
    <brk id="96" max="10" man="1"/>
    <brk id="117" max="10" man="1"/>
    <brk id="1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2024-10-31T14:35:40Z</dcterms:modified>
</cp:coreProperties>
</file>