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3170" activeTab="1"/>
  </bookViews>
  <sheets>
    <sheet name="ожидаемое" sheetId="2" r:id="rId1"/>
    <sheet name="на 2024год" sheetId="3" r:id="rId2"/>
  </sheets>
  <definedNames>
    <definedName name="_xlnm.Print_Area" localSheetId="0">ожидаемое!$A$1:$G$43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3" l="1"/>
  <c r="F4" i="3" s="1"/>
  <c r="E31" i="3"/>
  <c r="F31" i="3"/>
  <c r="E7" i="3"/>
  <c r="D14" i="3"/>
  <c r="C14" i="3"/>
  <c r="G31" i="3"/>
  <c r="D33" i="3"/>
  <c r="D31" i="3" s="1"/>
  <c r="C33" i="3"/>
  <c r="C31" i="3" s="1"/>
  <c r="G26" i="3"/>
  <c r="F26" i="3"/>
  <c r="E26" i="3"/>
  <c r="D26" i="3"/>
  <c r="C26" i="3"/>
  <c r="G24" i="3"/>
  <c r="F24" i="3"/>
  <c r="E24" i="3"/>
  <c r="D24" i="3"/>
  <c r="C24" i="3"/>
  <c r="C18" i="3"/>
  <c r="C17" i="3" s="1"/>
  <c r="G18" i="3"/>
  <c r="G17" i="3" s="1"/>
  <c r="F18" i="3"/>
  <c r="F17" i="3" s="1"/>
  <c r="E18" i="3"/>
  <c r="D18" i="3"/>
  <c r="D17" i="3" s="1"/>
  <c r="E17" i="3"/>
  <c r="G14" i="3"/>
  <c r="F14" i="3"/>
  <c r="G9" i="3"/>
  <c r="G4" i="3" s="1"/>
  <c r="E9" i="3"/>
  <c r="E4" i="3" s="1"/>
  <c r="D9" i="3"/>
  <c r="D4" i="3" s="1"/>
  <c r="C9" i="3"/>
  <c r="C4" i="3" s="1"/>
  <c r="G7" i="3"/>
  <c r="F7" i="3"/>
  <c r="D7" i="3"/>
  <c r="C7" i="3"/>
  <c r="G5" i="3"/>
  <c r="E5" i="3"/>
  <c r="D5" i="3"/>
  <c r="C5" i="3"/>
  <c r="D32" i="2"/>
  <c r="D23" i="2"/>
  <c r="G3" i="3" l="1"/>
  <c r="G44" i="3" s="1"/>
  <c r="F3" i="3"/>
  <c r="F44" i="3" s="1"/>
  <c r="E3" i="3"/>
  <c r="E44" i="3" s="1"/>
  <c r="D3" i="3"/>
  <c r="D44" i="3" s="1"/>
  <c r="C32" i="3"/>
  <c r="C3" i="3"/>
  <c r="C44" i="3" s="1"/>
  <c r="D32" i="3"/>
  <c r="E32" i="2"/>
  <c r="F32" i="2"/>
  <c r="G32" i="2"/>
  <c r="C32" i="2"/>
  <c r="E23" i="2"/>
  <c r="C23" i="2"/>
  <c r="D31" i="2"/>
  <c r="G23" i="2"/>
  <c r="F23" i="2"/>
  <c r="D9" i="2"/>
  <c r="D4" i="2" s="1"/>
  <c r="E9" i="2"/>
  <c r="E4" i="2" s="1"/>
  <c r="F9" i="2"/>
  <c r="F4" i="2" s="1"/>
  <c r="G9" i="2"/>
  <c r="G4" i="2" s="1"/>
  <c r="C9" i="2"/>
  <c r="C4" i="2" s="1"/>
  <c r="D7" i="2" l="1"/>
  <c r="C31" i="2"/>
  <c r="D25" i="2"/>
  <c r="E25" i="2"/>
  <c r="F25" i="2"/>
  <c r="G25" i="2"/>
  <c r="C25" i="2"/>
  <c r="D18" i="2"/>
  <c r="D17" i="2" s="1"/>
  <c r="E18" i="2"/>
  <c r="E17" i="2" s="1"/>
  <c r="F18" i="2"/>
  <c r="F17" i="2" s="1"/>
  <c r="G18" i="2"/>
  <c r="G17" i="2" s="1"/>
  <c r="C18" i="2"/>
  <c r="C17" i="2" s="1"/>
  <c r="D14" i="2"/>
  <c r="E14" i="2"/>
  <c r="F14" i="2"/>
  <c r="G14" i="2"/>
  <c r="C14" i="2"/>
  <c r="E7" i="2"/>
  <c r="F7" i="2"/>
  <c r="G7" i="2"/>
  <c r="C7" i="2"/>
  <c r="D5" i="2"/>
  <c r="E5" i="2"/>
  <c r="F5" i="2"/>
  <c r="G5" i="2"/>
  <c r="C5" i="2"/>
  <c r="D30" i="2" l="1"/>
  <c r="G30" i="2"/>
  <c r="G31" i="2"/>
  <c r="F31" i="2"/>
  <c r="F30" i="2"/>
  <c r="E30" i="2"/>
  <c r="E31" i="2"/>
  <c r="G3" i="2"/>
  <c r="C30" i="2"/>
  <c r="F3" i="2"/>
  <c r="E3" i="2"/>
  <c r="C3" i="2"/>
  <c r="D3" i="2"/>
  <c r="E43" i="2" l="1"/>
  <c r="G43" i="2"/>
  <c r="F43" i="2"/>
  <c r="D43" i="2"/>
  <c r="C43" i="2"/>
</calcChain>
</file>

<file path=xl/sharedStrings.xml><?xml version="1.0" encoding="utf-8"?>
<sst xmlns="http://schemas.openxmlformats.org/spreadsheetml/2006/main" count="174" uniqueCount="92">
  <si>
    <t>1 00 00000 00 0000 000</t>
  </si>
  <si>
    <t>НАЛОГОВЫЕ ДОХОДЫ - всего</t>
  </si>
  <si>
    <t>1 01 02000 01 0000 110</t>
  </si>
  <si>
    <t>Налог на доходы физических лиц - всего</t>
  </si>
  <si>
    <t>1 05 00000 00 0000 000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</si>
  <si>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</si>
  <si>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</si>
  <si>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</si>
  <si>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Госпошлина по делам, рассматриваемым в судах общей юрисдикции</t>
  </si>
  <si>
    <t>НЕНАЛОГОВЫЕ ДОХОДЫ - всего</t>
  </si>
  <si>
    <t>1 11 00000 00 0000 000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</si>
  <si>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</si>
  <si>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</si>
  <si>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Плата за негативное воздействие на окружающую среду    </t>
  </si>
  <si>
    <t>1 13 02995 05 0000 130</t>
  </si>
  <si>
    <t>Доходы от компенсации затрат бюджетов муниципальных районов</t>
  </si>
  <si>
    <t>Доходы от продажи земельных участков, государственная собственность на которые не разграничена</t>
  </si>
  <si>
    <t>1 16 00000 00 0000 000</t>
  </si>
  <si>
    <t>Штрафы, санкции, возмещение ущерба</t>
  </si>
  <si>
    <t>2 00 00000 00 0000 000</t>
  </si>
  <si>
    <t>Безвозмездные поступления - всего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</si>
  <si>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</si>
  <si>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</si>
  <si>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</si>
  <si>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r>
      <t xml:space="preserve">Субсидии бюджетам </t>
    </r>
    <r>
      <rPr>
        <b/>
        <sz val="11"/>
        <color rgb="FF000000"/>
        <rFont val="Times New Roman"/>
        <family val="1"/>
        <charset val="204"/>
      </rPr>
      <t>бюджетной системы</t>
    </r>
    <r>
      <rPr>
        <b/>
        <sz val="11"/>
        <color theme="1"/>
        <rFont val="Times New Roman"/>
        <family val="1"/>
        <charset val="204"/>
      </rPr>
      <t xml:space="preserve"> Российской Федерации (межбюджетные субсидии)</t>
    </r>
  </si>
  <si>
    <t>2 02 02999 05 0039 151</t>
  </si>
  <si>
    <t>Субсидия 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</si>
  <si>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 xml:space="preserve">Субвенции бюджетам субъектов Российской Федерации и муниципальных образований </t>
  </si>
  <si>
    <t>Иные межбюджетные трансферты</t>
  </si>
  <si>
    <t>Задолженность по отмененным налогам</t>
  </si>
  <si>
    <t>Прочие безвозмездные поступления</t>
  </si>
  <si>
    <t>1 09 00000 0</t>
  </si>
  <si>
    <t>1 03 00000 00 0000 000</t>
  </si>
  <si>
    <t>Акцизы на нефтепродукты</t>
  </si>
  <si>
    <t>Доходы, получаемые в виде арендной платы за земельные участки</t>
  </si>
  <si>
    <t xml:space="preserve">                                                                                                 рублей</t>
  </si>
  <si>
    <t>1 01 00000 00 0000 000</t>
  </si>
  <si>
    <t>Налоги на прибыль, доходы</t>
  </si>
  <si>
    <t>1 03 02000 01 0000 110</t>
  </si>
  <si>
    <t>1 05 02000 02 0000 110</t>
  </si>
  <si>
    <t>1 05 03000 01 0000 110</t>
  </si>
  <si>
    <t>1 08 00000 00 0000 000</t>
  </si>
  <si>
    <t>ГОСУДАРСТВЕННАЯ ПОШЛИНА</t>
  </si>
  <si>
    <t>1 08 03000 01 0000 110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</si>
  <si>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</si>
  <si>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</si>
  <si>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</si>
  <si>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</si>
  <si>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</si>
  <si>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</si>
  <si>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 xml:space="preserve">1 14 02050 05 0000 410 </t>
  </si>
  <si>
    <t>Доходы от реализации имущества,находящегося в собственности муниципальных районов, в части реализации основных средств по указанному имуществу</t>
  </si>
  <si>
    <t>1 14 06010 00 0000 430</t>
  </si>
  <si>
    <t> ДОХОДЫ ВСЕГО</t>
  </si>
  <si>
    <t xml:space="preserve">НАЛОГОВЫЕ И НЕНАЛОГОВЫЕ ДОХОДЫ                                               </t>
  </si>
  <si>
    <t>1 11 05010 00 0000 120</t>
  </si>
  <si>
    <t>1 17 00000 00 0000 000</t>
  </si>
  <si>
    <t>Прочие неналоговые доходы</t>
  </si>
  <si>
    <t>2 18 60000 00 0000 000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</si>
  <si>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</si>
  <si>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2 19 60000 00 0000 000</t>
  </si>
  <si>
    <t>Возврат остатков субсидий, субвенций и иных межбюджетных трансфертов, имеющих целевое назначение, прошлых лет из бюджетов  поселений</t>
  </si>
  <si>
    <t>Дотации бюджетам муниципальных районов   на поддержку мер по обеспечению сбалансированности бюджетов</t>
  </si>
  <si>
    <t>Дотации бюджетам муниципальных районов  на выравнивание бюджетной  обеспеченности  муниципальных  районов</t>
  </si>
  <si>
    <t>СВЕДЕНИЯ О ДОХОДАХ БЮДЖЕТА КРАСНОКУТСКОГО МУНИЦИПАЛЬНОГО РАЙОНА  ПО ВИДАМ ДОХОДОВ</t>
  </si>
  <si>
    <t>1 11 05020 05 0000 120</t>
  </si>
  <si>
    <t>1 11 05030 05 0000 120</t>
  </si>
  <si>
    <t>2 02 10000 00 0000 150</t>
  </si>
  <si>
    <t>2 02 15002 05 0000 150</t>
  </si>
  <si>
    <t>2 02 20000 00 0000 150</t>
  </si>
  <si>
    <t>2 02 30000 00 0000 150</t>
  </si>
  <si>
    <t>2 02 40000 00 0000 150</t>
  </si>
  <si>
    <t>2 07 05000 00 0000 150</t>
  </si>
  <si>
    <t>2 02 15001 05 0002 150</t>
  </si>
  <si>
    <t>1 05 04000 02 0000 110</t>
  </si>
  <si>
    <t>Налог, взимаемый в связи с применением патентной системы налогообложения</t>
  </si>
  <si>
    <t>1 06 04000 02 0000 110</t>
  </si>
  <si>
    <t xml:space="preserve">Транспортный налог </t>
  </si>
  <si>
    <t>Налоги на товары (работы,услуги), реализуемые на территории Российской Федерации</t>
  </si>
  <si>
    <t>2024год                     (прогноз)</t>
  </si>
  <si>
    <t>2 02 19999 05 0000 150</t>
  </si>
  <si>
    <t>Прочие дотации бюджетам муниципальных районов</t>
  </si>
  <si>
    <t>2025год                     (прогноз)</t>
  </si>
  <si>
    <t>2026год                     (прогноз)</t>
  </si>
  <si>
    <t>2021год               (отчет)</t>
  </si>
  <si>
    <t>2022год  (оценка)</t>
  </si>
  <si>
    <t>2023год                     (прогноз)</t>
  </si>
  <si>
    <t>2023год  (оценка)план на 01.10.23мр</t>
  </si>
  <si>
    <t>2022год               (отчет)мр</t>
  </si>
  <si>
    <t>1 11 07015 05 0000 120</t>
  </si>
  <si>
    <t>Дроходы от части прибыли ,остающейся после уплаты налогов  и иных обязательных платежей муниципальных унитарных предприятий, созданных муниципальными районами</t>
  </si>
  <si>
    <t>СВЕДЕНИЯ О ДОХОДАХ БЮДЖЕТА КРАСНОКУТСКОГО МУНИЦИПАЛЬНОГО РАЙОНА  ПО ВИДАМ ДОХОДОВ(РУБЛЕЙ)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</si>
</sst>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2" xfId="0" applyFont="1" applyBorder="1" applyAlignment="1">
      <alignment horizontal="justify" vertical="top"/>
    </xf>
    <xf numFmtId="0" fontId="5" fillId="0" borderId="1" xfId="0" applyFont="1" applyBorder="1" applyAlignment="1">
      <alignment horizontal="justify" vertical="top"/>
    </xf>
    <xf numFmtId="0" fontId="5" fillId="0" borderId="2" xfId="0" applyFont="1" applyBorder="1" applyAlignment="1">
      <alignment horizontal="justify" vertical="top"/>
    </xf>
    <xf numFmtId="0" fontId="7" fillId="0" borderId="2" xfId="0" applyFont="1" applyBorder="1" applyAlignment="1">
      <alignment horizontal="justify" vertical="top"/>
    </xf>
    <xf numFmtId="0" fontId="8" fillId="0" borderId="2" xfId="0" applyFont="1" applyBorder="1" applyAlignment="1">
      <alignment horizontal="justify" vertical="top"/>
    </xf>
    <xf numFmtId="0" fontId="6" fillId="0" borderId="1" xfId="0" applyFont="1" applyBorder="1" applyAlignment="1">
      <alignment horizontal="justify" vertical="top"/>
    </xf>
    <xf numFmtId="0" fontId="3" fillId="0" borderId="2" xfId="0" applyFont="1" applyBorder="1" applyAlignment="1">
      <alignment horizontal="justify" vertical="top"/>
    </xf>
    <xf numFmtId="0" fontId="6" fillId="0" borderId="2" xfId="0" applyFont="1" applyBorder="1" applyAlignment="1">
      <alignment horizontal="justify"/>
    </xf>
    <xf numFmtId="0" fontId="6" fillId="0" borderId="2" xfId="0" applyFont="1" applyBorder="1" applyAlignment="1">
      <alignment horizontal="justify" vertical="top"/>
    </xf>
    <xf numFmtId="0" fontId="0" fillId="0" borderId="0" xfId="0" applyAlignment="1">
      <alignment horizontal="justify"/>
    </xf>
    <xf numFmtId="0" fontId="5" fillId="0" borderId="0" xfId="0" applyFont="1" applyAlignment="1">
      <alignment horizontal="justify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/>
    </xf>
    <xf numFmtId="0" fontId="7" fillId="0" borderId="1" xfId="0" applyFont="1" applyBorder="1" applyAlignment="1">
      <alignment horizontal="justify" vertical="top"/>
    </xf>
    <xf numFmtId="0" fontId="10" fillId="0" borderId="1" xfId="0" applyFont="1" applyBorder="1" applyAlignment="1">
      <alignment vertical="top"/>
    </xf>
    <xf numFmtId="0" fontId="4" fillId="0" borderId="6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4" fillId="0" borderId="4" xfId="0" applyFont="1" applyBorder="1" applyAlignment="1">
      <alignment horizontal="justify" vertical="top"/>
    </xf>
    <xf numFmtId="0" fontId="7" fillId="0" borderId="5" xfId="0" applyFont="1" applyBorder="1" applyAlignment="1">
      <alignment horizontal="justify" vertical="top"/>
    </xf>
    <xf numFmtId="0" fontId="7" fillId="0" borderId="3" xfId="0" applyFont="1" applyBorder="1" applyAlignment="1">
      <alignment horizontal="justify" vertical="top"/>
    </xf>
    <xf numFmtId="0" fontId="3" fillId="0" borderId="2" xfId="0" applyFont="1" applyBorder="1" applyAlignment="1">
      <alignment horizontal="justify"/>
    </xf>
    <xf numFmtId="0" fontId="9" fillId="0" borderId="1" xfId="0" applyFont="1" applyBorder="1" applyAlignment="1">
      <alignment horizontal="justify" vertical="top"/>
    </xf>
    <xf numFmtId="0" fontId="8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justify" vertical="top"/>
    </xf>
    <xf numFmtId="0" fontId="11" fillId="0" borderId="2" xfId="0" applyFont="1" applyBorder="1" applyAlignment="1">
      <alignment horizontal="justify" vertical="top"/>
    </xf>
    <xf numFmtId="2" fontId="0" fillId="0" borderId="0" xfId="0" applyNumberFormat="1" applyFill="1"/>
    <xf numFmtId="2" fontId="0" fillId="0" borderId="0" xfId="0" applyNumberFormat="1"/>
    <xf numFmtId="2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top"/>
    </xf>
    <xf numFmtId="0" fontId="3" fillId="0" borderId="2" xfId="0" applyFont="1" applyFill="1" applyBorder="1" applyAlignment="1">
      <alignment horizontal="justify" vertical="top"/>
    </xf>
    <xf numFmtId="0" fontId="10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horizontal="justify"/>
    </xf>
    <xf numFmtId="0" fontId="9" fillId="0" borderId="1" xfId="0" applyFont="1" applyFill="1" applyBorder="1" applyAlignment="1">
      <alignment horizontal="justify" vertical="top"/>
    </xf>
    <xf numFmtId="0" fontId="6" fillId="0" borderId="2" xfId="0" applyFont="1" applyFill="1" applyBorder="1" applyAlignment="1">
      <alignment horizontal="justify"/>
    </xf>
    <xf numFmtId="0" fontId="7" fillId="0" borderId="1" xfId="0" applyFont="1" applyFill="1" applyBorder="1" applyAlignment="1">
      <alignment horizontal="justify" vertical="top"/>
    </xf>
    <xf numFmtId="0" fontId="8" fillId="0" borderId="1" xfId="0" applyFont="1" applyFill="1" applyBorder="1" applyAlignment="1">
      <alignment horizontal="justify" vertical="top"/>
    </xf>
    <xf numFmtId="0" fontId="4" fillId="0" borderId="2" xfId="0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top"/>
    </xf>
    <xf numFmtId="0" fontId="5" fillId="0" borderId="2" xfId="0" applyFont="1" applyFill="1" applyBorder="1" applyAlignment="1">
      <alignment horizontal="justify" vertical="top"/>
    </xf>
    <xf numFmtId="0" fontId="11" fillId="0" borderId="2" xfId="0" applyFont="1" applyFill="1" applyBorder="1" applyAlignment="1">
      <alignment horizontal="justify" vertical="top"/>
    </xf>
    <xf numFmtId="0" fontId="6" fillId="0" borderId="1" xfId="0" applyFont="1" applyFill="1" applyBorder="1" applyAlignment="1">
      <alignment horizontal="justify" vertical="top"/>
    </xf>
    <xf numFmtId="0" fontId="7" fillId="0" borderId="2" xfId="0" applyFont="1" applyFill="1" applyBorder="1" applyAlignment="1">
      <alignment horizontal="justify" vertical="top"/>
    </xf>
    <xf numFmtId="0" fontId="8" fillId="0" borderId="2" xfId="0" applyFont="1" applyFill="1" applyBorder="1" applyAlignment="1">
      <alignment horizontal="justify" vertical="top"/>
    </xf>
    <xf numFmtId="0" fontId="6" fillId="0" borderId="2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top"/>
    </xf>
    <xf numFmtId="0" fontId="7" fillId="0" borderId="5" xfId="0" applyFont="1" applyFill="1" applyBorder="1" applyAlignment="1">
      <alignment horizontal="justify" vertical="top"/>
    </xf>
    <xf numFmtId="0" fontId="4" fillId="0" borderId="6" xfId="0" applyFont="1" applyFill="1" applyBorder="1" applyAlignment="1">
      <alignment horizontal="justify" vertical="top"/>
    </xf>
    <xf numFmtId="0" fontId="7" fillId="0" borderId="3" xfId="0" applyFont="1" applyFill="1" applyBorder="1" applyAlignment="1">
      <alignment horizontal="justify" vertical="top"/>
    </xf>
    <xf numFmtId="0" fontId="4" fillId="0" borderId="4" xfId="0" applyFont="1" applyFill="1" applyBorder="1" applyAlignment="1">
      <alignment horizontal="justify" vertical="top"/>
    </xf>
    <xf numFmtId="0" fontId="4" fillId="0" borderId="3" xfId="0" applyFont="1" applyFill="1" applyBorder="1" applyAlignment="1">
      <alignment horizontal="justify" vertical="top"/>
    </xf>
    <xf numFmtId="0" fontId="5" fillId="0" borderId="0" xfId="0" applyFont="1" applyFill="1" applyAlignment="1">
      <alignment horizontal="justify"/>
    </xf>
    <xf numFmtId="0" fontId="0" fillId="0" borderId="0" xfId="0" applyFill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0" xfId="0" applyFont="1" applyBorder="1" applyAlignment="1">
      <alignment horizontal="justify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justify"/>
    </xf>
    <xf numFmtId="0" fontId="3" fillId="0" borderId="10" xfId="0" applyFont="1" applyFill="1" applyBorder="1" applyAlignment="1">
      <alignment horizontal="justify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zoomScale="110" zoomScaleSheetLayoutView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6" sqref="D6"/>
    </sheetView>
  </sheetViews>
  <sheetFormatPr defaultRowHeight="15" x14ac:dyDescent="0.25"/>
  <cols>
    <col min="1" max="1" width="21.28515625" customWidth="1"/>
    <col min="2" max="2" width="49.28515625" customWidth="1"/>
    <col min="3" max="3" width="13" style="27" customWidth="1"/>
    <col min="4" max="4" width="12.5703125" style="28" customWidth="1"/>
    <col min="5" max="5" width="13.28515625" style="27" customWidth="1"/>
    <col min="6" max="6" width="13.42578125" style="27" customWidth="1"/>
    <col min="7" max="7" width="12.7109375" style="27" customWidth="1"/>
  </cols>
  <sheetData>
    <row r="1" spans="1:7" ht="29.25" customHeight="1" x14ac:dyDescent="0.25">
      <c r="A1" s="66" t="s">
        <v>64</v>
      </c>
      <c r="B1" s="67"/>
      <c r="C1" s="67"/>
      <c r="D1" s="67"/>
      <c r="E1" s="67"/>
      <c r="F1" s="67"/>
      <c r="G1" s="67"/>
    </row>
    <row r="2" spans="1:7" ht="30.75" customHeight="1" x14ac:dyDescent="0.25">
      <c r="A2" s="12"/>
      <c r="B2" s="13" t="s">
        <v>35</v>
      </c>
      <c r="C2" s="35" t="s">
        <v>84</v>
      </c>
      <c r="D2" s="35" t="s">
        <v>85</v>
      </c>
      <c r="E2" s="35" t="s">
        <v>86</v>
      </c>
      <c r="F2" s="35" t="s">
        <v>79</v>
      </c>
      <c r="G2" s="35" t="s">
        <v>82</v>
      </c>
    </row>
    <row r="3" spans="1:7" ht="18" customHeight="1" thickBot="1" x14ac:dyDescent="0.3">
      <c r="A3" s="14" t="s">
        <v>0</v>
      </c>
      <c r="B3" s="7" t="s">
        <v>54</v>
      </c>
      <c r="C3" s="29">
        <f>C4+C17</f>
        <v>108657364.20999999</v>
      </c>
      <c r="D3" s="30">
        <f>D4+D17</f>
        <v>144938985.87</v>
      </c>
      <c r="E3" s="29">
        <f>E4+E17</f>
        <v>120594854</v>
      </c>
      <c r="F3" s="29">
        <f t="shared" ref="F3:G3" si="0">F4+F17</f>
        <v>127541280</v>
      </c>
      <c r="G3" s="29">
        <f t="shared" si="0"/>
        <v>134298542</v>
      </c>
    </row>
    <row r="4" spans="1:7" ht="17.25" customHeight="1" thickBot="1" x14ac:dyDescent="0.3">
      <c r="A4" s="16"/>
      <c r="B4" s="22" t="s">
        <v>1</v>
      </c>
      <c r="C4" s="29">
        <f>C6+C9+C15+C16+C8+C13</f>
        <v>104782027.16</v>
      </c>
      <c r="D4" s="29">
        <f t="shared" ref="D4:G4" si="1">D6+D9+D15+D16+D8+D13</f>
        <v>111605875.46000001</v>
      </c>
      <c r="E4" s="29">
        <f t="shared" si="1"/>
        <v>110044701</v>
      </c>
      <c r="F4" s="29">
        <f t="shared" si="1"/>
        <v>117136427</v>
      </c>
      <c r="G4" s="29">
        <f t="shared" si="1"/>
        <v>123883689</v>
      </c>
    </row>
    <row r="5" spans="1:7" ht="17.25" customHeight="1" thickBot="1" x14ac:dyDescent="0.3">
      <c r="A5" s="14" t="s">
        <v>36</v>
      </c>
      <c r="B5" s="22" t="s">
        <v>37</v>
      </c>
      <c r="C5" s="29">
        <f>C6</f>
        <v>68185265.560000002</v>
      </c>
      <c r="D5" s="30">
        <f t="shared" ref="D5:G5" si="2">D6</f>
        <v>61685379.460000001</v>
      </c>
      <c r="E5" s="29">
        <f t="shared" si="2"/>
        <v>66585501</v>
      </c>
      <c r="F5" s="29">
        <f t="shared" si="2"/>
        <v>72974427</v>
      </c>
      <c r="G5" s="29">
        <f t="shared" si="2"/>
        <v>79031289</v>
      </c>
    </row>
    <row r="6" spans="1:7" ht="16.5" customHeight="1" thickBot="1" x14ac:dyDescent="0.3">
      <c r="A6" s="23" t="s">
        <v>2</v>
      </c>
      <c r="B6" s="8" t="s">
        <v>3</v>
      </c>
      <c r="C6" s="31">
        <v>68185265.560000002</v>
      </c>
      <c r="D6" s="32">
        <v>61685379.460000001</v>
      </c>
      <c r="E6" s="31">
        <v>66585501</v>
      </c>
      <c r="F6" s="31">
        <v>72974427</v>
      </c>
      <c r="G6" s="31">
        <v>79031289</v>
      </c>
    </row>
    <row r="7" spans="1:7" ht="32.25" customHeight="1" thickBot="1" x14ac:dyDescent="0.3">
      <c r="A7" s="15" t="s">
        <v>32</v>
      </c>
      <c r="B7" s="22" t="s">
        <v>78</v>
      </c>
      <c r="C7" s="29">
        <f>C8</f>
        <v>2831352.48</v>
      </c>
      <c r="D7" s="30">
        <f>D8</f>
        <v>2453643</v>
      </c>
      <c r="E7" s="29">
        <f t="shared" ref="E7:G7" si="3">E8</f>
        <v>2809700</v>
      </c>
      <c r="F7" s="29">
        <f t="shared" si="3"/>
        <v>2887500</v>
      </c>
      <c r="G7" s="29">
        <f t="shared" si="3"/>
        <v>2954200</v>
      </c>
    </row>
    <row r="8" spans="1:7" ht="18" customHeight="1" thickBot="1" x14ac:dyDescent="0.3">
      <c r="A8" s="24" t="s">
        <v>38</v>
      </c>
      <c r="B8" s="8" t="s">
        <v>33</v>
      </c>
      <c r="C8" s="31">
        <v>2831352.48</v>
      </c>
      <c r="D8" s="32">
        <v>2453643</v>
      </c>
      <c r="E8" s="31">
        <v>2809700</v>
      </c>
      <c r="F8" s="31">
        <v>2887500</v>
      </c>
      <c r="G8" s="31">
        <v>2954200</v>
      </c>
    </row>
    <row r="9" spans="1:7" ht="17.25" customHeight="1" thickBot="1" x14ac:dyDescent="0.3">
      <c r="A9" s="15" t="s">
        <v>4</v>
      </c>
      <c r="B9" s="1" t="s">
        <v>5</v>
      </c>
      <c r="C9" s="29">
        <f>C10+C11+C12</f>
        <v>7579713.7200000007</v>
      </c>
      <c r="D9" s="30">
        <f t="shared" ref="D9:G9" si="4">D10+D11+D12</f>
        <v>7891753</v>
      </c>
      <c r="E9" s="29">
        <f t="shared" si="4"/>
        <v>5259500</v>
      </c>
      <c r="F9" s="29">
        <f t="shared" si="4"/>
        <v>5382500</v>
      </c>
      <c r="G9" s="29">
        <f t="shared" si="4"/>
        <v>5492200</v>
      </c>
    </row>
    <row r="10" spans="1:7" ht="28.5" customHeight="1" thickBot="1" x14ac:dyDescent="0.3">
      <c r="A10" s="2" t="s">
        <v>39</v>
      </c>
      <c r="B10" s="3" t="s">
        <v>6</v>
      </c>
      <c r="C10" s="31">
        <v>144553.99</v>
      </c>
      <c r="D10" s="32">
        <v>350000</v>
      </c>
      <c r="E10" s="31">
        <v>50000</v>
      </c>
      <c r="F10" s="31">
        <v>50000</v>
      </c>
      <c r="G10" s="31">
        <v>0</v>
      </c>
    </row>
    <row r="11" spans="1:7" ht="15.75" customHeight="1" thickBot="1" x14ac:dyDescent="0.3">
      <c r="A11" s="2" t="s">
        <v>40</v>
      </c>
      <c r="B11" s="3" t="s">
        <v>7</v>
      </c>
      <c r="C11" s="31">
        <v>4492665.6900000004</v>
      </c>
      <c r="D11" s="32">
        <v>5141753</v>
      </c>
      <c r="E11" s="31">
        <v>2627500</v>
      </c>
      <c r="F11" s="31">
        <v>2732500</v>
      </c>
      <c r="G11" s="31">
        <v>2842200</v>
      </c>
    </row>
    <row r="12" spans="1:7" ht="30" customHeight="1" thickBot="1" x14ac:dyDescent="0.3">
      <c r="A12" s="2" t="s">
        <v>74</v>
      </c>
      <c r="B12" s="3" t="s">
        <v>75</v>
      </c>
      <c r="C12" s="31">
        <v>2942494.04</v>
      </c>
      <c r="D12" s="32">
        <v>2400000</v>
      </c>
      <c r="E12" s="31">
        <v>2582000</v>
      </c>
      <c r="F12" s="31">
        <v>2600000</v>
      </c>
      <c r="G12" s="31">
        <v>2650000</v>
      </c>
    </row>
    <row r="13" spans="1:7" ht="19.5" customHeight="1" thickBot="1" x14ac:dyDescent="0.3">
      <c r="A13" s="15" t="s">
        <v>76</v>
      </c>
      <c r="B13" s="26" t="s">
        <v>77</v>
      </c>
      <c r="C13" s="29">
        <v>20815431.239999998</v>
      </c>
      <c r="D13" s="30">
        <v>34775100</v>
      </c>
      <c r="E13" s="29">
        <v>30490000</v>
      </c>
      <c r="F13" s="29">
        <v>30992000</v>
      </c>
      <c r="G13" s="29">
        <v>31506000</v>
      </c>
    </row>
    <row r="14" spans="1:7" ht="15.75" customHeight="1" thickBot="1" x14ac:dyDescent="0.3">
      <c r="A14" s="14" t="s">
        <v>41</v>
      </c>
      <c r="B14" s="1" t="s">
        <v>42</v>
      </c>
      <c r="C14" s="29">
        <f>C15</f>
        <v>5370264.1600000001</v>
      </c>
      <c r="D14" s="30">
        <f t="shared" ref="D14:G14" si="5">D15</f>
        <v>4800000</v>
      </c>
      <c r="E14" s="29">
        <f t="shared" si="5"/>
        <v>4900000</v>
      </c>
      <c r="F14" s="29">
        <f t="shared" si="5"/>
        <v>4900000</v>
      </c>
      <c r="G14" s="29">
        <f t="shared" si="5"/>
        <v>4900000</v>
      </c>
    </row>
    <row r="15" spans="1:7" ht="29.25" customHeight="1" thickBot="1" x14ac:dyDescent="0.3">
      <c r="A15" s="6" t="s">
        <v>43</v>
      </c>
      <c r="B15" s="8" t="s">
        <v>8</v>
      </c>
      <c r="C15" s="31">
        <v>5370264.1600000001</v>
      </c>
      <c r="D15" s="32">
        <v>4800000</v>
      </c>
      <c r="E15" s="31">
        <v>4900000</v>
      </c>
      <c r="F15" s="31">
        <v>4900000</v>
      </c>
      <c r="G15" s="31">
        <v>4900000</v>
      </c>
    </row>
    <row r="16" spans="1:7" ht="13.5" hidden="1" customHeight="1" thickBot="1" x14ac:dyDescent="0.3">
      <c r="A16" s="14" t="s">
        <v>31</v>
      </c>
      <c r="B16" s="22" t="s">
        <v>29</v>
      </c>
      <c r="C16" s="29">
        <v>0</v>
      </c>
      <c r="D16" s="30">
        <v>0</v>
      </c>
      <c r="E16" s="29">
        <v>0</v>
      </c>
      <c r="F16" s="29">
        <v>0</v>
      </c>
      <c r="G16" s="29">
        <v>0</v>
      </c>
    </row>
    <row r="17" spans="1:7" ht="19.5" customHeight="1" thickBot="1" x14ac:dyDescent="0.3">
      <c r="A17" s="16"/>
      <c r="B17" s="22" t="s">
        <v>9</v>
      </c>
      <c r="C17" s="29">
        <f>C18+C22+C24+C27+C28+C29+C26</f>
        <v>3875337.0500000007</v>
      </c>
      <c r="D17" s="30">
        <f>D18+D22+D24+D27+D28+D29+D26</f>
        <v>33333110.41</v>
      </c>
      <c r="E17" s="29">
        <f>E18+E22+E24+E27+E28+E29+E26</f>
        <v>10550153</v>
      </c>
      <c r="F17" s="29">
        <f>F18+F22+F24+F27+F28+F29+F26</f>
        <v>10404853</v>
      </c>
      <c r="G17" s="29">
        <f>G18+G22+G24+G27+G28+G29+G26</f>
        <v>10414853</v>
      </c>
    </row>
    <row r="18" spans="1:7" ht="40.5" customHeight="1" thickBot="1" x14ac:dyDescent="0.3">
      <c r="A18" s="15" t="s">
        <v>10</v>
      </c>
      <c r="B18" s="4" t="s">
        <v>44</v>
      </c>
      <c r="C18" s="29">
        <f>C19+C20+C21</f>
        <v>2278731.52</v>
      </c>
      <c r="D18" s="30">
        <f t="shared" ref="D18:G18" si="6">D19+D20+D21</f>
        <v>2324360</v>
      </c>
      <c r="E18" s="29">
        <f t="shared" si="6"/>
        <v>1715153</v>
      </c>
      <c r="F18" s="29">
        <f t="shared" si="6"/>
        <v>1715153</v>
      </c>
      <c r="G18" s="29">
        <f t="shared" si="6"/>
        <v>1715153</v>
      </c>
    </row>
    <row r="19" spans="1:7" ht="26.1" customHeight="1" thickBot="1" x14ac:dyDescent="0.3">
      <c r="A19" s="2" t="s">
        <v>55</v>
      </c>
      <c r="B19" s="5" t="s">
        <v>34</v>
      </c>
      <c r="C19" s="31">
        <v>1641207.46</v>
      </c>
      <c r="D19" s="32">
        <v>1750360</v>
      </c>
      <c r="E19" s="31">
        <v>1365000</v>
      </c>
      <c r="F19" s="31">
        <v>1365000</v>
      </c>
      <c r="G19" s="31">
        <v>1365000</v>
      </c>
    </row>
    <row r="20" spans="1:7" ht="26.1" customHeight="1" thickBot="1" x14ac:dyDescent="0.3">
      <c r="A20" s="2" t="s">
        <v>65</v>
      </c>
      <c r="B20" s="5" t="s">
        <v>11</v>
      </c>
      <c r="C20" s="31">
        <v>222034.83</v>
      </c>
      <c r="D20" s="32">
        <v>145000</v>
      </c>
      <c r="E20" s="31">
        <v>145400</v>
      </c>
      <c r="F20" s="31">
        <v>145400</v>
      </c>
      <c r="G20" s="31">
        <v>145400</v>
      </c>
    </row>
    <row r="21" spans="1:7" ht="26.1" customHeight="1" thickBot="1" x14ac:dyDescent="0.3">
      <c r="A21" s="2" t="s">
        <v>66</v>
      </c>
      <c r="B21" s="5" t="s">
        <v>12</v>
      </c>
      <c r="C21" s="31">
        <v>415489.23</v>
      </c>
      <c r="D21" s="32">
        <v>429000</v>
      </c>
      <c r="E21" s="31">
        <v>204753</v>
      </c>
      <c r="F21" s="31">
        <v>204753</v>
      </c>
      <c r="G21" s="31">
        <v>204753</v>
      </c>
    </row>
    <row r="22" spans="1:7" ht="30" customHeight="1" thickBot="1" x14ac:dyDescent="0.3">
      <c r="A22" s="14" t="s">
        <v>45</v>
      </c>
      <c r="B22" s="22" t="s">
        <v>13</v>
      </c>
      <c r="C22" s="29">
        <v>121919.89</v>
      </c>
      <c r="D22" s="30">
        <v>74400</v>
      </c>
      <c r="E22" s="29">
        <v>110000</v>
      </c>
      <c r="F22" s="29">
        <v>110000</v>
      </c>
      <c r="G22" s="29">
        <v>110000</v>
      </c>
    </row>
    <row r="23" spans="1:7" ht="30" customHeight="1" thickBot="1" x14ac:dyDescent="0.3">
      <c r="A23" s="14" t="s">
        <v>46</v>
      </c>
      <c r="B23" s="22" t="s">
        <v>47</v>
      </c>
      <c r="C23" s="29">
        <f>C24</f>
        <v>401210.24</v>
      </c>
      <c r="D23" s="29">
        <f>D24</f>
        <v>404033.87</v>
      </c>
      <c r="E23" s="29">
        <f t="shared" ref="E23:G23" si="7">E24</f>
        <v>405000</v>
      </c>
      <c r="F23" s="29">
        <f t="shared" si="7"/>
        <v>259700</v>
      </c>
      <c r="G23" s="29">
        <f t="shared" si="7"/>
        <v>259700</v>
      </c>
    </row>
    <row r="24" spans="1:7" ht="30.75" customHeight="1" thickBot="1" x14ac:dyDescent="0.3">
      <c r="A24" s="23" t="s">
        <v>14</v>
      </c>
      <c r="B24" s="8" t="s">
        <v>15</v>
      </c>
      <c r="C24" s="31">
        <v>401210.24</v>
      </c>
      <c r="D24" s="32">
        <v>404033.87</v>
      </c>
      <c r="E24" s="31">
        <v>405000</v>
      </c>
      <c r="F24" s="31">
        <v>259700</v>
      </c>
      <c r="G24" s="31">
        <v>259700</v>
      </c>
    </row>
    <row r="25" spans="1:7" ht="30.75" customHeight="1" thickBot="1" x14ac:dyDescent="0.3">
      <c r="A25" s="14" t="s">
        <v>48</v>
      </c>
      <c r="B25" s="22" t="s">
        <v>49</v>
      </c>
      <c r="C25" s="29">
        <f>C26+C27</f>
        <v>149222.63</v>
      </c>
      <c r="D25" s="30">
        <f t="shared" ref="D25:G25" si="8">D26+D27</f>
        <v>29375389.599999998</v>
      </c>
      <c r="E25" s="29">
        <f t="shared" si="8"/>
        <v>7120000</v>
      </c>
      <c r="F25" s="29">
        <f t="shared" si="8"/>
        <v>7120000</v>
      </c>
      <c r="G25" s="29">
        <f t="shared" si="8"/>
        <v>7120000</v>
      </c>
    </row>
    <row r="26" spans="1:7" ht="60" customHeight="1" thickBot="1" x14ac:dyDescent="0.3">
      <c r="A26" s="23" t="s">
        <v>50</v>
      </c>
      <c r="B26" s="9" t="s">
        <v>51</v>
      </c>
      <c r="C26" s="31">
        <v>7464.45</v>
      </c>
      <c r="D26" s="32">
        <v>29231101.289999999</v>
      </c>
      <c r="E26" s="31">
        <v>7000000</v>
      </c>
      <c r="F26" s="31">
        <v>7000000</v>
      </c>
      <c r="G26" s="31">
        <v>7000000</v>
      </c>
    </row>
    <row r="27" spans="1:7" ht="44.25" customHeight="1" thickBot="1" x14ac:dyDescent="0.3">
      <c r="A27" s="23" t="s">
        <v>52</v>
      </c>
      <c r="B27" s="8" t="s">
        <v>16</v>
      </c>
      <c r="C27" s="31">
        <v>141758.18</v>
      </c>
      <c r="D27" s="32">
        <v>144288.31</v>
      </c>
      <c r="E27" s="31">
        <v>120000</v>
      </c>
      <c r="F27" s="31">
        <v>120000</v>
      </c>
      <c r="G27" s="31">
        <v>120000</v>
      </c>
    </row>
    <row r="28" spans="1:7" ht="15" customHeight="1" thickBot="1" x14ac:dyDescent="0.3">
      <c r="A28" s="14" t="s">
        <v>17</v>
      </c>
      <c r="B28" s="7" t="s">
        <v>18</v>
      </c>
      <c r="C28" s="29">
        <v>924252.77</v>
      </c>
      <c r="D28" s="30">
        <v>1150751.94</v>
      </c>
      <c r="E28" s="29">
        <v>1200000</v>
      </c>
      <c r="F28" s="29">
        <v>1200000</v>
      </c>
      <c r="G28" s="29">
        <v>1210000</v>
      </c>
    </row>
    <row r="29" spans="1:7" ht="18" customHeight="1" thickBot="1" x14ac:dyDescent="0.3">
      <c r="A29" s="14" t="s">
        <v>56</v>
      </c>
      <c r="B29" s="7" t="s">
        <v>57</v>
      </c>
      <c r="C29" s="29">
        <v>0</v>
      </c>
      <c r="D29" s="30">
        <v>4175</v>
      </c>
      <c r="E29" s="29">
        <v>0</v>
      </c>
      <c r="F29" s="29">
        <v>0</v>
      </c>
      <c r="G29" s="29">
        <v>0</v>
      </c>
    </row>
    <row r="30" spans="1:7" ht="18.75" customHeight="1" thickBot="1" x14ac:dyDescent="0.3">
      <c r="A30" s="15" t="s">
        <v>19</v>
      </c>
      <c r="B30" s="25" t="s">
        <v>20</v>
      </c>
      <c r="C30" s="29">
        <f>C32+C36+C38+C39+C40+C42+C41</f>
        <v>565959266.59000003</v>
      </c>
      <c r="D30" s="30">
        <f t="shared" ref="D30:G30" si="9">D32+D36+D38+D39+D40+D42+D41</f>
        <v>592379651.07000005</v>
      </c>
      <c r="E30" s="29">
        <f t="shared" si="9"/>
        <v>541980200</v>
      </c>
      <c r="F30" s="29">
        <f t="shared" si="9"/>
        <v>467312700</v>
      </c>
      <c r="G30" s="29">
        <f t="shared" si="9"/>
        <v>468689600</v>
      </c>
    </row>
    <row r="31" spans="1:7" ht="27.75" customHeight="1" thickBot="1" x14ac:dyDescent="0.3">
      <c r="A31" s="15" t="s">
        <v>21</v>
      </c>
      <c r="B31" s="4" t="s">
        <v>22</v>
      </c>
      <c r="C31" s="29">
        <f>C32+C36+C38+C39</f>
        <v>565908996.59000003</v>
      </c>
      <c r="D31" s="30">
        <f>D32+D36+D38+D39</f>
        <v>592412890.94000006</v>
      </c>
      <c r="E31" s="29">
        <f t="shared" ref="E31:G31" si="10">E32+E36+E38+E39</f>
        <v>541980200</v>
      </c>
      <c r="F31" s="29">
        <f t="shared" si="10"/>
        <v>467312700</v>
      </c>
      <c r="G31" s="29">
        <f t="shared" si="10"/>
        <v>468689600</v>
      </c>
    </row>
    <row r="32" spans="1:7" ht="30.75" customHeight="1" thickBot="1" x14ac:dyDescent="0.3">
      <c r="A32" s="15" t="s">
        <v>67</v>
      </c>
      <c r="B32" s="1" t="s">
        <v>23</v>
      </c>
      <c r="C32" s="29">
        <f>C33+C34+C35</f>
        <v>107984200</v>
      </c>
      <c r="D32" s="29">
        <f>D33+D34+D35</f>
        <v>108309200</v>
      </c>
      <c r="E32" s="29">
        <f t="shared" ref="E32:G32" si="11">E33+E34+E35</f>
        <v>138821900</v>
      </c>
      <c r="F32" s="29">
        <f t="shared" si="11"/>
        <v>116178100</v>
      </c>
      <c r="G32" s="29">
        <f t="shared" si="11"/>
        <v>117343900</v>
      </c>
    </row>
    <row r="33" spans="1:7" ht="45" customHeight="1" thickBot="1" x14ac:dyDescent="0.3">
      <c r="A33" s="6" t="s">
        <v>73</v>
      </c>
      <c r="B33" s="8" t="s">
        <v>63</v>
      </c>
      <c r="C33" s="31">
        <v>93921100</v>
      </c>
      <c r="D33" s="32">
        <v>105062400</v>
      </c>
      <c r="E33" s="31">
        <v>138821900</v>
      </c>
      <c r="F33" s="31">
        <v>116178100</v>
      </c>
      <c r="G33" s="31">
        <v>117343900</v>
      </c>
    </row>
    <row r="34" spans="1:7" ht="46.5" customHeight="1" thickBot="1" x14ac:dyDescent="0.3">
      <c r="A34" s="6" t="s">
        <v>68</v>
      </c>
      <c r="B34" s="8" t="s">
        <v>62</v>
      </c>
      <c r="C34" s="31">
        <v>7808400</v>
      </c>
      <c r="D34" s="32">
        <v>342400</v>
      </c>
      <c r="E34" s="31">
        <v>0</v>
      </c>
      <c r="F34" s="31">
        <v>0</v>
      </c>
      <c r="G34" s="31">
        <v>0</v>
      </c>
    </row>
    <row r="35" spans="1:7" ht="17.25" customHeight="1" thickBot="1" x14ac:dyDescent="0.3">
      <c r="A35" s="6" t="s">
        <v>80</v>
      </c>
      <c r="B35" s="9" t="s">
        <v>81</v>
      </c>
      <c r="C35" s="31">
        <v>6254700</v>
      </c>
      <c r="D35" s="32">
        <v>2904400</v>
      </c>
      <c r="E35" s="31">
        <v>0</v>
      </c>
      <c r="F35" s="31">
        <v>0</v>
      </c>
      <c r="G35" s="31">
        <v>0</v>
      </c>
    </row>
    <row r="36" spans="1:7" ht="30.75" customHeight="1" thickBot="1" x14ac:dyDescent="0.3">
      <c r="A36" s="15" t="s">
        <v>69</v>
      </c>
      <c r="B36" s="1" t="s">
        <v>24</v>
      </c>
      <c r="C36" s="29">
        <v>48679528.409999996</v>
      </c>
      <c r="D36" s="30">
        <v>68942828.620000005</v>
      </c>
      <c r="E36" s="29">
        <v>33730200</v>
      </c>
      <c r="F36" s="29">
        <v>0</v>
      </c>
      <c r="G36" s="29">
        <v>0</v>
      </c>
    </row>
    <row r="37" spans="1:7" ht="29.25" hidden="1" customHeight="1" thickBot="1" x14ac:dyDescent="0.3">
      <c r="A37" s="6" t="s">
        <v>25</v>
      </c>
      <c r="B37" s="9" t="s">
        <v>26</v>
      </c>
      <c r="C37" s="31"/>
      <c r="D37" s="32"/>
      <c r="E37" s="31"/>
      <c r="F37" s="31"/>
      <c r="G37" s="31"/>
    </row>
    <row r="38" spans="1:7" ht="31.5" customHeight="1" thickBot="1" x14ac:dyDescent="0.3">
      <c r="A38" s="15" t="s">
        <v>70</v>
      </c>
      <c r="B38" s="1" t="s">
        <v>27</v>
      </c>
      <c r="C38" s="29">
        <v>337954857.56999999</v>
      </c>
      <c r="D38" s="30">
        <v>377847860</v>
      </c>
      <c r="E38" s="29">
        <v>350261200</v>
      </c>
      <c r="F38" s="29">
        <v>350432700</v>
      </c>
      <c r="G38" s="29">
        <v>350643800</v>
      </c>
    </row>
    <row r="39" spans="1:7" ht="20.25" customHeight="1" x14ac:dyDescent="0.25">
      <c r="A39" s="20" t="s">
        <v>71</v>
      </c>
      <c r="B39" s="17" t="s">
        <v>28</v>
      </c>
      <c r="C39" s="29">
        <v>71290410.609999999</v>
      </c>
      <c r="D39" s="30">
        <v>37313002.32</v>
      </c>
      <c r="E39" s="29">
        <v>19166900</v>
      </c>
      <c r="F39" s="29">
        <v>701900</v>
      </c>
      <c r="G39" s="29">
        <v>701900</v>
      </c>
    </row>
    <row r="40" spans="1:7" ht="20.25" customHeight="1" x14ac:dyDescent="0.25">
      <c r="A40" s="21" t="s">
        <v>72</v>
      </c>
      <c r="B40" s="19" t="s">
        <v>30</v>
      </c>
      <c r="C40" s="33">
        <v>501000</v>
      </c>
      <c r="D40" s="30"/>
      <c r="E40" s="29"/>
      <c r="F40" s="29"/>
      <c r="G40" s="29"/>
    </row>
    <row r="41" spans="1:7" ht="60" hidden="1" customHeight="1" x14ac:dyDescent="0.25">
      <c r="A41" s="21" t="s">
        <v>58</v>
      </c>
      <c r="B41" s="19" t="s">
        <v>59</v>
      </c>
      <c r="C41" s="34"/>
      <c r="D41" s="32"/>
      <c r="E41" s="31"/>
      <c r="F41" s="31"/>
      <c r="G41" s="31"/>
    </row>
    <row r="42" spans="1:7" ht="47.25" customHeight="1" x14ac:dyDescent="0.25">
      <c r="A42" s="21" t="s">
        <v>60</v>
      </c>
      <c r="B42" s="18" t="s">
        <v>61</v>
      </c>
      <c r="C42" s="31">
        <v>-450730</v>
      </c>
      <c r="D42" s="30">
        <v>-33239.870000000003</v>
      </c>
      <c r="E42" s="31"/>
      <c r="F42" s="31"/>
      <c r="G42" s="31"/>
    </row>
    <row r="43" spans="1:7" ht="22.5" customHeight="1" thickBot="1" x14ac:dyDescent="0.3">
      <c r="A43" s="64" t="s">
        <v>53</v>
      </c>
      <c r="B43" s="65"/>
      <c r="C43" s="29">
        <f>C30+C3</f>
        <v>674616630.80000007</v>
      </c>
      <c r="D43" s="30">
        <f>D30+D3</f>
        <v>737318636.94000006</v>
      </c>
      <c r="E43" s="29">
        <f>E30+E3</f>
        <v>662575054</v>
      </c>
      <c r="F43" s="29">
        <f t="shared" ref="F43:G43" si="12">F30+F3</f>
        <v>594853980</v>
      </c>
      <c r="G43" s="29">
        <f t="shared" si="12"/>
        <v>602988142</v>
      </c>
    </row>
    <row r="44" spans="1:7" ht="26.1" customHeight="1" x14ac:dyDescent="0.25">
      <c r="A44" s="11"/>
    </row>
    <row r="45" spans="1:7" ht="26.1" customHeight="1" x14ac:dyDescent="0.25"/>
    <row r="46" spans="1:7" ht="26.1" customHeight="1" x14ac:dyDescent="0.25">
      <c r="A46" s="10"/>
    </row>
  </sheetData>
  <mergeCells count="2">
    <mergeCell ref="A43:B43"/>
    <mergeCell ref="A1:G1"/>
  </mergeCells>
  <pageMargins left="0.11811023622047245" right="0.11811023622047245" top="0.15748031496062992" bottom="0.15748031496062992" header="0.11811023622047245" footer="0.11811023622047245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E7" sqref="E7"/>
    </sheetView>
  </sheetViews>
  <sheetFormatPr defaultColWidth="8.85546875" defaultRowHeight="15" x14ac:dyDescent="0.25"/>
  <cols>
    <col min="1" max="1" width="21.28515625" style="37" customWidth="1"/>
    <col min="2" max="2" width="49.28515625" style="37" customWidth="1"/>
    <col min="3" max="7" width="14.28515625" style="27" bestFit="1" customWidth="1"/>
    <col min="8" max="8" width="9.7109375" style="37" customWidth="1"/>
    <col min="9" max="16384" width="8.85546875" style="37"/>
  </cols>
  <sheetData>
    <row r="1" spans="1:8" ht="29.25" customHeight="1" x14ac:dyDescent="0.25">
      <c r="A1" s="68" t="s">
        <v>91</v>
      </c>
      <c r="B1" s="69"/>
      <c r="C1" s="69"/>
      <c r="D1" s="69"/>
      <c r="E1" s="69"/>
      <c r="F1" s="69"/>
      <c r="G1" s="69"/>
    </row>
    <row r="2" spans="1:8" ht="61.9" customHeight="1" x14ac:dyDescent="0.25">
      <c r="A2" s="38"/>
      <c r="B2" s="39" t="s">
        <v>35</v>
      </c>
      <c r="C2" s="36" t="s">
        <v>88</v>
      </c>
      <c r="D2" s="36" t="s">
        <v>87</v>
      </c>
      <c r="E2" s="36" t="s">
        <v>79</v>
      </c>
      <c r="F2" s="36" t="s">
        <v>82</v>
      </c>
      <c r="G2" s="36" t="s">
        <v>83</v>
      </c>
    </row>
    <row r="3" spans="1:8" ht="18" customHeight="1" thickBot="1" x14ac:dyDescent="0.3">
      <c r="A3" s="40" t="s">
        <v>0</v>
      </c>
      <c r="B3" s="41" t="s">
        <v>54</v>
      </c>
      <c r="C3" s="29">
        <f>C4+C17</f>
        <v>109483689.50999999</v>
      </c>
      <c r="D3" s="29">
        <f>D4+D17</f>
        <v>120333954</v>
      </c>
      <c r="E3" s="29">
        <f>E4+E17</f>
        <v>128264081</v>
      </c>
      <c r="F3" s="29">
        <f t="shared" ref="F3:G3" si="0">F4+F17</f>
        <v>134770822</v>
      </c>
      <c r="G3" s="29">
        <f t="shared" si="0"/>
        <v>142755628</v>
      </c>
    </row>
    <row r="4" spans="1:8" ht="17.25" customHeight="1" thickBot="1" x14ac:dyDescent="0.3">
      <c r="A4" s="42"/>
      <c r="B4" s="43" t="s">
        <v>1</v>
      </c>
      <c r="C4" s="29">
        <f>C6+C9+C15+C16+C8+C13</f>
        <v>104782027.16</v>
      </c>
      <c r="D4" s="29">
        <f t="shared" ref="D4:G4" si="1">D6+D9+D15+D16+D8+D13</f>
        <v>110828553.11</v>
      </c>
      <c r="E4" s="29">
        <f>E6+E9+E15+E16+E8+E13</f>
        <v>118357888</v>
      </c>
      <c r="F4" s="29">
        <f>F6+F9+F15+F16+F8+F13</f>
        <v>125009929</v>
      </c>
      <c r="G4" s="29">
        <f t="shared" si="1"/>
        <v>132994735</v>
      </c>
      <c r="H4" s="27"/>
    </row>
    <row r="5" spans="1:8" ht="17.25" customHeight="1" thickBot="1" x14ac:dyDescent="0.3">
      <c r="A5" s="40" t="s">
        <v>36</v>
      </c>
      <c r="B5" s="43" t="s">
        <v>37</v>
      </c>
      <c r="C5" s="29">
        <f>C6</f>
        <v>68185265.560000002</v>
      </c>
      <c r="D5" s="29">
        <f t="shared" ref="D5:G5" si="2">D6</f>
        <v>67328533.890000001</v>
      </c>
      <c r="E5" s="29">
        <f t="shared" si="2"/>
        <v>73786988</v>
      </c>
      <c r="F5" s="29">
        <v>79296129</v>
      </c>
      <c r="G5" s="29">
        <f t="shared" si="2"/>
        <v>85216835</v>
      </c>
    </row>
    <row r="6" spans="1:8" ht="16.5" customHeight="1" thickBot="1" x14ac:dyDescent="0.3">
      <c r="A6" s="44" t="s">
        <v>2</v>
      </c>
      <c r="B6" s="45" t="s">
        <v>3</v>
      </c>
      <c r="C6" s="31">
        <v>68185265.560000002</v>
      </c>
      <c r="D6" s="31">
        <v>67328533.890000001</v>
      </c>
      <c r="E6" s="31">
        <v>73786988</v>
      </c>
      <c r="F6" s="31">
        <v>79296129</v>
      </c>
      <c r="G6" s="31">
        <v>85216835</v>
      </c>
      <c r="H6" s="27"/>
    </row>
    <row r="7" spans="1:8" ht="32.25" customHeight="1" thickBot="1" x14ac:dyDescent="0.3">
      <c r="A7" s="46" t="s">
        <v>32</v>
      </c>
      <c r="B7" s="43" t="s">
        <v>78</v>
      </c>
      <c r="C7" s="29">
        <f>C8</f>
        <v>2831352.48</v>
      </c>
      <c r="D7" s="29">
        <f>D8</f>
        <v>2548800</v>
      </c>
      <c r="E7" s="29">
        <f t="shared" ref="E7:G7" si="3">E8</f>
        <v>2594900</v>
      </c>
      <c r="F7" s="29">
        <f t="shared" si="3"/>
        <v>2650800</v>
      </c>
      <c r="G7" s="29">
        <f t="shared" si="3"/>
        <v>3574900</v>
      </c>
    </row>
    <row r="8" spans="1:8" ht="18" customHeight="1" thickBot="1" x14ac:dyDescent="0.3">
      <c r="A8" s="47" t="s">
        <v>38</v>
      </c>
      <c r="B8" s="45" t="s">
        <v>33</v>
      </c>
      <c r="C8" s="31">
        <v>2831352.48</v>
      </c>
      <c r="D8" s="31">
        <v>2548800</v>
      </c>
      <c r="E8" s="31">
        <v>2594900</v>
      </c>
      <c r="F8" s="31">
        <v>2650800</v>
      </c>
      <c r="G8" s="31">
        <v>3574900</v>
      </c>
    </row>
    <row r="9" spans="1:8" ht="17.25" customHeight="1" thickBot="1" x14ac:dyDescent="0.3">
      <c r="A9" s="46" t="s">
        <v>4</v>
      </c>
      <c r="B9" s="48" t="s">
        <v>5</v>
      </c>
      <c r="C9" s="29">
        <f>C10+C11+C12</f>
        <v>7579713.7200000007</v>
      </c>
      <c r="D9" s="29">
        <f t="shared" ref="D9:G9" si="4">D10+D11+D12</f>
        <v>5561219.2200000007</v>
      </c>
      <c r="E9" s="29">
        <f t="shared" si="4"/>
        <v>5470000</v>
      </c>
      <c r="F9" s="29">
        <f>F10+F11+F12</f>
        <v>5745000</v>
      </c>
      <c r="G9" s="29">
        <f t="shared" si="4"/>
        <v>6035000</v>
      </c>
    </row>
    <row r="10" spans="1:8" ht="28.5" customHeight="1" thickBot="1" x14ac:dyDescent="0.3">
      <c r="A10" s="49" t="s">
        <v>39</v>
      </c>
      <c r="B10" s="50" t="s">
        <v>6</v>
      </c>
      <c r="C10" s="31">
        <v>144553.99</v>
      </c>
      <c r="D10" s="31">
        <v>50000</v>
      </c>
      <c r="E10" s="31">
        <v>0</v>
      </c>
      <c r="F10" s="31">
        <v>0</v>
      </c>
      <c r="G10" s="31">
        <v>0</v>
      </c>
    </row>
    <row r="11" spans="1:8" ht="15.75" customHeight="1" thickBot="1" x14ac:dyDescent="0.3">
      <c r="A11" s="49" t="s">
        <v>40</v>
      </c>
      <c r="B11" s="50" t="s">
        <v>7</v>
      </c>
      <c r="C11" s="31">
        <v>4492665.6900000004</v>
      </c>
      <c r="D11" s="31">
        <v>2946219.22</v>
      </c>
      <c r="E11" s="31">
        <v>2195000</v>
      </c>
      <c r="F11" s="31">
        <v>2290000</v>
      </c>
      <c r="G11" s="31">
        <v>2390000</v>
      </c>
    </row>
    <row r="12" spans="1:8" ht="30" customHeight="1" thickBot="1" x14ac:dyDescent="0.3">
      <c r="A12" s="49" t="s">
        <v>74</v>
      </c>
      <c r="B12" s="50" t="s">
        <v>75</v>
      </c>
      <c r="C12" s="31">
        <v>2942494.04</v>
      </c>
      <c r="D12" s="31">
        <v>2565000</v>
      </c>
      <c r="E12" s="31">
        <v>3275000</v>
      </c>
      <c r="F12" s="31">
        <v>3455000</v>
      </c>
      <c r="G12" s="31">
        <v>3645000</v>
      </c>
    </row>
    <row r="13" spans="1:8" ht="19.5" customHeight="1" thickBot="1" x14ac:dyDescent="0.3">
      <c r="A13" s="46" t="s">
        <v>76</v>
      </c>
      <c r="B13" s="51" t="s">
        <v>77</v>
      </c>
      <c r="C13" s="29">
        <v>20815431.239999998</v>
      </c>
      <c r="D13" s="29">
        <v>30490000</v>
      </c>
      <c r="E13" s="29">
        <v>31918000</v>
      </c>
      <c r="F13" s="29">
        <v>32730000</v>
      </c>
      <c r="G13" s="29">
        <v>33580000</v>
      </c>
    </row>
    <row r="14" spans="1:8" ht="15.75" customHeight="1" thickBot="1" x14ac:dyDescent="0.3">
      <c r="A14" s="40" t="s">
        <v>41</v>
      </c>
      <c r="B14" s="48" t="s">
        <v>42</v>
      </c>
      <c r="C14" s="29">
        <f>C15</f>
        <v>5370264.1600000001</v>
      </c>
      <c r="D14" s="29">
        <f t="shared" ref="D14:G14" si="5">D15</f>
        <v>4900000</v>
      </c>
      <c r="E14" s="29">
        <v>4588000</v>
      </c>
      <c r="F14" s="29">
        <f t="shared" si="5"/>
        <v>4588000</v>
      </c>
      <c r="G14" s="29">
        <f t="shared" si="5"/>
        <v>4588000</v>
      </c>
    </row>
    <row r="15" spans="1:8" ht="29.25" customHeight="1" thickBot="1" x14ac:dyDescent="0.3">
      <c r="A15" s="52" t="s">
        <v>43</v>
      </c>
      <c r="B15" s="45" t="s">
        <v>8</v>
      </c>
      <c r="C15" s="31">
        <v>5370264.1600000001</v>
      </c>
      <c r="D15" s="31">
        <v>4900000</v>
      </c>
      <c r="E15" s="31">
        <v>4588000</v>
      </c>
      <c r="F15" s="31">
        <v>4588000</v>
      </c>
      <c r="G15" s="31">
        <v>4588000</v>
      </c>
    </row>
    <row r="16" spans="1:8" ht="13.5" hidden="1" customHeight="1" x14ac:dyDescent="0.25">
      <c r="A16" s="40" t="s">
        <v>31</v>
      </c>
      <c r="B16" s="43" t="s">
        <v>29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8" ht="19.5" customHeight="1" thickBot="1" x14ac:dyDescent="0.3">
      <c r="A17" s="42"/>
      <c r="B17" s="43" t="s">
        <v>9</v>
      </c>
      <c r="C17" s="29">
        <f>C18+C23+C25+C28+C29+C30+C27</f>
        <v>4701662.3500000006</v>
      </c>
      <c r="D17" s="29">
        <f>D18+D23+D25+D28+D29+D30+D27+D22</f>
        <v>9505400.8900000006</v>
      </c>
      <c r="E17" s="29">
        <f>E18+E23+E25+E28+E29+E30+E27</f>
        <v>9906193</v>
      </c>
      <c r="F17" s="29">
        <f>F18+F23+F25+F28+F29+F30+F27</f>
        <v>9760893</v>
      </c>
      <c r="G17" s="29">
        <f>G18+G23+G25+G28+G29+G30+G27</f>
        <v>9760893</v>
      </c>
      <c r="H17" s="27"/>
    </row>
    <row r="18" spans="1:8" ht="40.5" customHeight="1" thickBot="1" x14ac:dyDescent="0.3">
      <c r="A18" s="46" t="s">
        <v>10</v>
      </c>
      <c r="B18" s="53" t="s">
        <v>44</v>
      </c>
      <c r="C18" s="29">
        <f>C19+C20+C21</f>
        <v>2757874</v>
      </c>
      <c r="D18" s="29">
        <f t="shared" ref="D18:G18" si="6">D19+D20+D21</f>
        <v>1715153</v>
      </c>
      <c r="E18" s="29">
        <f t="shared" si="6"/>
        <v>1688693</v>
      </c>
      <c r="F18" s="29">
        <f t="shared" si="6"/>
        <v>1688693</v>
      </c>
      <c r="G18" s="29">
        <f t="shared" si="6"/>
        <v>1688693</v>
      </c>
    </row>
    <row r="19" spans="1:8" ht="26.1" customHeight="1" thickBot="1" x14ac:dyDescent="0.3">
      <c r="A19" s="49" t="s">
        <v>55</v>
      </c>
      <c r="B19" s="54" t="s">
        <v>34</v>
      </c>
      <c r="C19" s="31">
        <v>2188344.41</v>
      </c>
      <c r="D19" s="31">
        <v>1365000</v>
      </c>
      <c r="E19" s="31">
        <v>1365000</v>
      </c>
      <c r="F19" s="31">
        <v>1365000</v>
      </c>
      <c r="G19" s="31">
        <v>1365000</v>
      </c>
    </row>
    <row r="20" spans="1:8" ht="26.1" customHeight="1" thickBot="1" x14ac:dyDescent="0.3">
      <c r="A20" s="49" t="s">
        <v>65</v>
      </c>
      <c r="B20" s="54" t="s">
        <v>11</v>
      </c>
      <c r="C20" s="31">
        <v>154040.35999999999</v>
      </c>
      <c r="D20" s="31">
        <v>145400</v>
      </c>
      <c r="E20" s="31">
        <v>145400</v>
      </c>
      <c r="F20" s="31">
        <v>145400</v>
      </c>
      <c r="G20" s="31">
        <v>145400</v>
      </c>
    </row>
    <row r="21" spans="1:8" ht="26.1" customHeight="1" thickBot="1" x14ac:dyDescent="0.3">
      <c r="A21" s="49" t="s">
        <v>66</v>
      </c>
      <c r="B21" s="54" t="s">
        <v>12</v>
      </c>
      <c r="C21" s="31">
        <v>415489.23</v>
      </c>
      <c r="D21" s="31">
        <v>204753</v>
      </c>
      <c r="E21" s="31">
        <v>178293</v>
      </c>
      <c r="F21" s="31">
        <v>178293</v>
      </c>
      <c r="G21" s="31">
        <v>178293</v>
      </c>
    </row>
    <row r="22" spans="1:8" ht="26.1" customHeight="1" thickBot="1" x14ac:dyDescent="0.3">
      <c r="A22" s="49" t="s">
        <v>89</v>
      </c>
      <c r="B22" s="54" t="s">
        <v>90</v>
      </c>
      <c r="C22" s="31">
        <v>0</v>
      </c>
      <c r="D22" s="31">
        <v>24233.5</v>
      </c>
      <c r="E22" s="31">
        <v>0</v>
      </c>
      <c r="F22" s="31">
        <v>0</v>
      </c>
      <c r="G22" s="31">
        <v>0</v>
      </c>
    </row>
    <row r="23" spans="1:8" ht="30" customHeight="1" thickBot="1" x14ac:dyDescent="0.3">
      <c r="A23" s="40" t="s">
        <v>45</v>
      </c>
      <c r="B23" s="43" t="s">
        <v>13</v>
      </c>
      <c r="C23" s="29">
        <v>121919.89</v>
      </c>
      <c r="D23" s="29">
        <v>146497.82999999999</v>
      </c>
      <c r="E23" s="29">
        <v>92500</v>
      </c>
      <c r="F23" s="29">
        <v>92500</v>
      </c>
      <c r="G23" s="29">
        <v>92500</v>
      </c>
    </row>
    <row r="24" spans="1:8" ht="30" customHeight="1" thickBot="1" x14ac:dyDescent="0.3">
      <c r="A24" s="40" t="s">
        <v>46</v>
      </c>
      <c r="B24" s="43" t="s">
        <v>47</v>
      </c>
      <c r="C24" s="29">
        <f>C25</f>
        <v>401210.24</v>
      </c>
      <c r="D24" s="29">
        <f>D25</f>
        <v>405000</v>
      </c>
      <c r="E24" s="29">
        <f t="shared" ref="E24:G24" si="7">E25</f>
        <v>405000</v>
      </c>
      <c r="F24" s="29">
        <f t="shared" si="7"/>
        <v>259700</v>
      </c>
      <c r="G24" s="29">
        <f t="shared" si="7"/>
        <v>259700</v>
      </c>
    </row>
    <row r="25" spans="1:8" ht="30.75" customHeight="1" thickBot="1" x14ac:dyDescent="0.3">
      <c r="A25" s="44" t="s">
        <v>14</v>
      </c>
      <c r="B25" s="45" t="s">
        <v>15</v>
      </c>
      <c r="C25" s="31">
        <v>401210.24</v>
      </c>
      <c r="D25" s="31">
        <v>405000</v>
      </c>
      <c r="E25" s="31">
        <v>405000</v>
      </c>
      <c r="F25" s="31">
        <v>259700</v>
      </c>
      <c r="G25" s="31">
        <v>259700</v>
      </c>
    </row>
    <row r="26" spans="1:8" ht="30.75" customHeight="1" thickBot="1" x14ac:dyDescent="0.3">
      <c r="A26" s="40" t="s">
        <v>48</v>
      </c>
      <c r="B26" s="43" t="s">
        <v>49</v>
      </c>
      <c r="C26" s="29">
        <f>C27+C28</f>
        <v>194542.63</v>
      </c>
      <c r="D26" s="29">
        <f t="shared" ref="D26:G26" si="8">D27+D28</f>
        <v>6013590.4400000004</v>
      </c>
      <c r="E26" s="29">
        <f t="shared" si="8"/>
        <v>7120000</v>
      </c>
      <c r="F26" s="29">
        <f t="shared" si="8"/>
        <v>7120000</v>
      </c>
      <c r="G26" s="29">
        <f t="shared" si="8"/>
        <v>7120000</v>
      </c>
    </row>
    <row r="27" spans="1:8" ht="60" customHeight="1" thickBot="1" x14ac:dyDescent="0.3">
      <c r="A27" s="44" t="s">
        <v>50</v>
      </c>
      <c r="B27" s="55" t="s">
        <v>51</v>
      </c>
      <c r="C27" s="31">
        <v>52784.45</v>
      </c>
      <c r="D27" s="31">
        <v>5893590.4400000004</v>
      </c>
      <c r="E27" s="31">
        <v>7000000</v>
      </c>
      <c r="F27" s="31">
        <v>7000000</v>
      </c>
      <c r="G27" s="31">
        <v>7000000</v>
      </c>
    </row>
    <row r="28" spans="1:8" ht="44.25" customHeight="1" thickBot="1" x14ac:dyDescent="0.3">
      <c r="A28" s="44" t="s">
        <v>52</v>
      </c>
      <c r="B28" s="45" t="s">
        <v>16</v>
      </c>
      <c r="C28" s="31">
        <v>141758.18</v>
      </c>
      <c r="D28" s="31">
        <v>120000</v>
      </c>
      <c r="E28" s="31">
        <v>120000</v>
      </c>
      <c r="F28" s="31">
        <v>120000</v>
      </c>
      <c r="G28" s="31">
        <v>120000</v>
      </c>
    </row>
    <row r="29" spans="1:8" ht="15" customHeight="1" thickBot="1" x14ac:dyDescent="0.3">
      <c r="A29" s="40" t="s">
        <v>17</v>
      </c>
      <c r="B29" s="41" t="s">
        <v>18</v>
      </c>
      <c r="C29" s="29">
        <v>1221940.5900000001</v>
      </c>
      <c r="D29" s="29">
        <v>1200926.1200000001</v>
      </c>
      <c r="E29" s="29">
        <v>600000</v>
      </c>
      <c r="F29" s="29">
        <v>600000</v>
      </c>
      <c r="G29" s="29">
        <v>600000</v>
      </c>
    </row>
    <row r="30" spans="1:8" ht="18" customHeight="1" thickBot="1" x14ac:dyDescent="0.3">
      <c r="A30" s="40" t="s">
        <v>56</v>
      </c>
      <c r="B30" s="41" t="s">
        <v>57</v>
      </c>
      <c r="C30" s="29">
        <v>4175</v>
      </c>
      <c r="D30" s="29">
        <v>0</v>
      </c>
      <c r="E30" s="29">
        <v>0</v>
      </c>
      <c r="F30" s="29">
        <v>0</v>
      </c>
      <c r="G30" s="29">
        <v>0</v>
      </c>
    </row>
    <row r="31" spans="1:8" ht="18.75" customHeight="1" thickBot="1" x14ac:dyDescent="0.3">
      <c r="A31" s="46" t="s">
        <v>19</v>
      </c>
      <c r="B31" s="56" t="s">
        <v>20</v>
      </c>
      <c r="C31" s="29">
        <f>C33+C37+C39+C40+C41+C43+C42</f>
        <v>635136123.76999998</v>
      </c>
      <c r="D31" s="29">
        <f t="shared" ref="D31:G31" si="9">D33+D37+D39+D40+D41+D43+D42</f>
        <v>667594822.5</v>
      </c>
      <c r="E31" s="29">
        <f>E33+E37+E39+E40+E41+E43+E42</f>
        <v>556629900</v>
      </c>
      <c r="F31" s="29">
        <f>F33+F37+F39+F40+F41+F43+F42</f>
        <v>470234800</v>
      </c>
      <c r="G31" s="29">
        <f t="shared" si="9"/>
        <v>476382700</v>
      </c>
      <c r="H31" s="27"/>
    </row>
    <row r="32" spans="1:8" ht="27.75" customHeight="1" thickBot="1" x14ac:dyDescent="0.3">
      <c r="A32" s="46" t="s">
        <v>21</v>
      </c>
      <c r="B32" s="53" t="s">
        <v>22</v>
      </c>
      <c r="C32" s="29">
        <f>C33+C37+C39+C40</f>
        <v>636795797.06999993</v>
      </c>
      <c r="D32" s="29">
        <f>D33+D37+D39+D40</f>
        <v>668129048.5</v>
      </c>
      <c r="E32" s="29">
        <v>0</v>
      </c>
      <c r="F32" s="29">
        <v>0</v>
      </c>
      <c r="G32" s="29">
        <v>0</v>
      </c>
    </row>
    <row r="33" spans="1:7" ht="30.75" customHeight="1" thickBot="1" x14ac:dyDescent="0.3">
      <c r="A33" s="46" t="s">
        <v>67</v>
      </c>
      <c r="B33" s="48" t="s">
        <v>23</v>
      </c>
      <c r="C33" s="29">
        <f>C34+C35+C36</f>
        <v>115990300</v>
      </c>
      <c r="D33" s="29">
        <f>D34+D35+D36</f>
        <v>138932400</v>
      </c>
      <c r="E33" s="29">
        <v>142467500</v>
      </c>
      <c r="F33" s="29">
        <v>121403300</v>
      </c>
      <c r="G33" s="29">
        <v>127487700</v>
      </c>
    </row>
    <row r="34" spans="1:7" ht="45" customHeight="1" thickBot="1" x14ac:dyDescent="0.3">
      <c r="A34" s="52" t="s">
        <v>73</v>
      </c>
      <c r="B34" s="45" t="s">
        <v>63</v>
      </c>
      <c r="C34" s="31">
        <v>105062400</v>
      </c>
      <c r="D34" s="31">
        <v>138932400</v>
      </c>
      <c r="E34" s="31">
        <v>142467500</v>
      </c>
      <c r="F34" s="31">
        <v>121403300</v>
      </c>
      <c r="G34" s="31">
        <v>127487700</v>
      </c>
    </row>
    <row r="35" spans="1:7" ht="46.5" customHeight="1" thickBot="1" x14ac:dyDescent="0.3">
      <c r="A35" s="52" t="s">
        <v>68</v>
      </c>
      <c r="B35" s="45" t="s">
        <v>62</v>
      </c>
      <c r="C35" s="31">
        <v>342400</v>
      </c>
      <c r="D35" s="31">
        <v>0</v>
      </c>
      <c r="E35" s="31">
        <v>0</v>
      </c>
      <c r="F35" s="31">
        <v>0</v>
      </c>
      <c r="G35" s="31">
        <v>0</v>
      </c>
    </row>
    <row r="36" spans="1:7" ht="17.25" customHeight="1" thickBot="1" x14ac:dyDescent="0.3">
      <c r="A36" s="52" t="s">
        <v>80</v>
      </c>
      <c r="B36" s="55" t="s">
        <v>81</v>
      </c>
      <c r="C36" s="31">
        <v>10585500</v>
      </c>
      <c r="D36" s="31">
        <v>0</v>
      </c>
      <c r="E36" s="31">
        <v>0</v>
      </c>
      <c r="F36" s="31">
        <v>0</v>
      </c>
      <c r="G36" s="31">
        <v>0</v>
      </c>
    </row>
    <row r="37" spans="1:7" ht="30.75" customHeight="1" thickBot="1" x14ac:dyDescent="0.3">
      <c r="A37" s="46" t="s">
        <v>69</v>
      </c>
      <c r="B37" s="48" t="s">
        <v>24</v>
      </c>
      <c r="C37" s="29">
        <v>84149698.200000003</v>
      </c>
      <c r="D37" s="29">
        <v>98835593.010000005</v>
      </c>
      <c r="E37" s="29">
        <v>44339100</v>
      </c>
      <c r="F37" s="29">
        <v>0</v>
      </c>
      <c r="G37" s="29">
        <v>0</v>
      </c>
    </row>
    <row r="38" spans="1:7" ht="29.25" hidden="1" customHeight="1" x14ac:dyDescent="0.25">
      <c r="A38" s="52" t="s">
        <v>25</v>
      </c>
      <c r="B38" s="55" t="s">
        <v>26</v>
      </c>
      <c r="C38" s="31"/>
      <c r="D38" s="31"/>
      <c r="E38" s="31"/>
      <c r="F38" s="31"/>
      <c r="G38" s="31"/>
    </row>
    <row r="39" spans="1:7" ht="31.5" customHeight="1" thickBot="1" x14ac:dyDescent="0.3">
      <c r="A39" s="46" t="s">
        <v>70</v>
      </c>
      <c r="B39" s="48" t="s">
        <v>27</v>
      </c>
      <c r="C39" s="29">
        <v>363376966.08999997</v>
      </c>
      <c r="D39" s="29">
        <v>380411195.80000001</v>
      </c>
      <c r="E39" s="29">
        <v>348717600</v>
      </c>
      <c r="F39" s="29">
        <v>348831500</v>
      </c>
      <c r="G39" s="29">
        <v>348895000</v>
      </c>
    </row>
    <row r="40" spans="1:7" ht="20.25" customHeight="1" x14ac:dyDescent="0.25">
      <c r="A40" s="57" t="s">
        <v>71</v>
      </c>
      <c r="B40" s="58" t="s">
        <v>28</v>
      </c>
      <c r="C40" s="29">
        <v>73278832.780000001</v>
      </c>
      <c r="D40" s="29">
        <v>49949859.689999998</v>
      </c>
      <c r="E40" s="29">
        <v>21105700</v>
      </c>
      <c r="F40" s="29">
        <v>0</v>
      </c>
      <c r="G40" s="29">
        <v>0</v>
      </c>
    </row>
    <row r="41" spans="1:7" ht="20.25" customHeight="1" x14ac:dyDescent="0.25">
      <c r="A41" s="59" t="s">
        <v>72</v>
      </c>
      <c r="B41" s="60" t="s">
        <v>30</v>
      </c>
      <c r="C41" s="33">
        <v>0</v>
      </c>
      <c r="D41" s="29">
        <v>0</v>
      </c>
      <c r="E41" s="29">
        <v>0</v>
      </c>
      <c r="F41" s="29">
        <v>0</v>
      </c>
      <c r="G41" s="29">
        <v>0</v>
      </c>
    </row>
    <row r="42" spans="1:7" ht="60" hidden="1" customHeight="1" x14ac:dyDescent="0.25">
      <c r="A42" s="59" t="s">
        <v>58</v>
      </c>
      <c r="B42" s="60" t="s">
        <v>59</v>
      </c>
      <c r="C42" s="34"/>
      <c r="D42" s="31"/>
      <c r="E42" s="31"/>
      <c r="F42" s="31"/>
      <c r="G42" s="31"/>
    </row>
    <row r="43" spans="1:7" ht="47.25" customHeight="1" x14ac:dyDescent="0.25">
      <c r="A43" s="59" t="s">
        <v>60</v>
      </c>
      <c r="B43" s="61" t="s">
        <v>61</v>
      </c>
      <c r="C43" s="31">
        <v>-1659673.3</v>
      </c>
      <c r="D43" s="29">
        <v>-534226</v>
      </c>
      <c r="E43" s="31">
        <v>0</v>
      </c>
      <c r="F43" s="31">
        <v>0</v>
      </c>
      <c r="G43" s="31">
        <v>0</v>
      </c>
    </row>
    <row r="44" spans="1:7" ht="22.5" customHeight="1" thickBot="1" x14ac:dyDescent="0.3">
      <c r="A44" s="70" t="s">
        <v>53</v>
      </c>
      <c r="B44" s="71"/>
      <c r="C44" s="29">
        <f>C31+C3</f>
        <v>744619813.27999997</v>
      </c>
      <c r="D44" s="29">
        <f>D31+D3</f>
        <v>787928776.5</v>
      </c>
      <c r="E44" s="29">
        <f>E31+E3</f>
        <v>684893981</v>
      </c>
      <c r="F44" s="29">
        <f t="shared" ref="F44:G44" si="10">F31+F3</f>
        <v>605005622</v>
      </c>
      <c r="G44" s="29">
        <f t="shared" si="10"/>
        <v>619138328</v>
      </c>
    </row>
    <row r="45" spans="1:7" ht="26.1" customHeight="1" x14ac:dyDescent="0.25">
      <c r="A45" s="62"/>
    </row>
    <row r="46" spans="1:7" ht="26.1" customHeight="1" x14ac:dyDescent="0.25"/>
    <row r="47" spans="1:7" ht="26.1" customHeight="1" x14ac:dyDescent="0.25">
      <c r="A47" s="63"/>
    </row>
  </sheetData>
  <mergeCells count="2">
    <mergeCell ref="A1:G1"/>
    <mergeCell ref="A44:B44"/>
  </mergeCells>
  <pageMargins left="0.44" right="0.16" top="0.21" bottom="0.18" header="0.18" footer="0.18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ожидаемое</vt:lpstr>
      <vt:lpstr>на 2024год</vt:lpstr>
      <vt:lpstr>ожидаемое!Область_печати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2023-10-31T10:12:40Z</dcterms:modified>
</cp:coreProperties>
</file>