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7440"/>
  </bookViews>
  <sheets>
    <sheet name="на 2025год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3" l="1"/>
  <c r="E40" i="3"/>
  <c r="E14" i="3" l="1"/>
  <c r="E33" i="3"/>
  <c r="E31" i="3" s="1"/>
  <c r="F33" i="3"/>
  <c r="G33" i="3"/>
  <c r="G31" i="3" s="1"/>
  <c r="C18" i="3"/>
  <c r="C17" i="3" s="1"/>
  <c r="C24" i="3"/>
  <c r="C14" i="3"/>
  <c r="D24" i="3"/>
  <c r="F5" i="3"/>
  <c r="F9" i="3"/>
  <c r="F4" i="3" s="1"/>
  <c r="E7" i="3"/>
  <c r="D14" i="3"/>
  <c r="D33" i="3"/>
  <c r="D31" i="3" s="1"/>
  <c r="C33" i="3"/>
  <c r="C31" i="3" s="1"/>
  <c r="G26" i="3"/>
  <c r="F26" i="3"/>
  <c r="E26" i="3"/>
  <c r="D26" i="3"/>
  <c r="C26" i="3"/>
  <c r="G24" i="3"/>
  <c r="F24" i="3"/>
  <c r="E24" i="3"/>
  <c r="G18" i="3"/>
  <c r="G17" i="3" s="1"/>
  <c r="F18" i="3"/>
  <c r="F17" i="3" s="1"/>
  <c r="F3" i="3" s="1"/>
  <c r="E18" i="3"/>
  <c r="E17" i="3" s="1"/>
  <c r="D18" i="3"/>
  <c r="D17" i="3" s="1"/>
  <c r="G14" i="3"/>
  <c r="F14" i="3"/>
  <c r="G9" i="3"/>
  <c r="G4" i="3" s="1"/>
  <c r="E9" i="3"/>
  <c r="E4" i="3" s="1"/>
  <c r="D9" i="3"/>
  <c r="D4" i="3" s="1"/>
  <c r="C9" i="3"/>
  <c r="C4" i="3" s="1"/>
  <c r="G7" i="3"/>
  <c r="F7" i="3"/>
  <c r="D7" i="3"/>
  <c r="C7" i="3"/>
  <c r="G5" i="3"/>
  <c r="E5" i="3"/>
  <c r="D5" i="3"/>
  <c r="C5" i="3"/>
  <c r="E32" i="3" l="1"/>
  <c r="G3" i="3"/>
  <c r="G44" i="3" s="1"/>
  <c r="F32" i="3"/>
  <c r="F31" i="3"/>
  <c r="F44" i="3" s="1"/>
  <c r="G32" i="3"/>
  <c r="E3" i="3"/>
  <c r="D3" i="3"/>
  <c r="D44" i="3" s="1"/>
  <c r="C32" i="3"/>
  <c r="C3" i="3"/>
  <c r="C44" i="3" s="1"/>
  <c r="D32" i="3"/>
  <c r="E44" i="3" l="1"/>
</calcChain>
</file>

<file path=xl/sharedStrings.xml><?xml version="1.0" encoding="utf-8"?>
<sst xmlns="http://schemas.openxmlformats.org/spreadsheetml/2006/main" count="88" uniqueCount="88">
  <si>
    <t>1 00 00000 00 0000 000</t>
  </si>
  <si>
    <t>НАЛОГОВЫЕ ДОХОДЫ - всего</t>
  </si>
  <si>
    <t>1 01 02000 01 0000 110</t>
  </si>
  <si>
    <t>Налог на доходы физических лиц - всего</t>
  </si>
  <si>
    <t>1 05 00000 00 0000 000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</si>
  <si>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</si>
  <si>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</si>
  <si>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</si>
  <si>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Госпошлина по делам, рассматриваемым в судах общей юрисдикции</t>
  </si>
  <si>
    <t>НЕНАЛОГОВЫЕ ДОХОДЫ - всего</t>
  </si>
  <si>
    <t>1 11 00000 00 0000 000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</si>
  <si>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</si>
  <si>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</si>
  <si>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Плата за негативное воздействие на окружающую среду    </t>
  </si>
  <si>
    <t>1 13 02995 05 0000 130</t>
  </si>
  <si>
    <t>Доходы от компенсации затрат бюджетов муниципальных районов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</si>
  <si>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</si>
  <si>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</si>
  <si>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</si>
  <si>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2 00 00000 00 0000 000</t>
  </si>
  <si>
    <t>Безвозмездные поступления - всего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</si>
  <si>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</si>
  <si>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</si>
  <si>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</si>
  <si>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r>
      <t xml:space="preserve">Субсидии бюджетам </t>
    </r>
    <r>
      <rPr>
        <b/>
        <sz val="11"/>
        <color rgb="FF000000"/>
        <rFont val="Times New Roman"/>
        <family val="1"/>
        <charset val="204"/>
      </rPr>
      <t>бюджетной системы</t>
    </r>
    <r>
      <rPr>
        <b/>
        <sz val="11"/>
        <color theme="1"/>
        <rFont val="Times New Roman"/>
        <family val="1"/>
        <charset val="204"/>
      </rPr>
      <t xml:space="preserve"> Российской Федерации (межбюджетные субсидии)</t>
    </r>
  </si>
  <si>
    <t>2 02 02999 05 0039 151</t>
  </si>
  <si>
    <t>Субсидия 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</si>
  <si>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</si>
  <si>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</si>
  <si>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Задолженность по отмененным налогам</t>
  </si>
  <si>
    <t>Прочие безвозмездные поступления</t>
  </si>
  <si>
    <t>1 09 00000 0</t>
  </si>
  <si>
    <t>1 03 00000 00 0000 000</t>
  </si>
  <si>
    <t>Акцизы на нефтепродукты</t>
  </si>
  <si>
    <t>Доходы, получаемые в виде арендной платы за земельные участки</t>
  </si>
  <si>
    <t xml:space="preserve">                                                                                                 рублей</t>
  </si>
  <si>
    <t>1 01 00000 00 0000 000</t>
  </si>
  <si>
    <t>Налоги на прибыль, доходы</t>
  </si>
  <si>
    <t>1 03 02000 01 0000 110</t>
  </si>
  <si>
    <t>1 05 02000 02 0000 110</t>
  </si>
  <si>
    <t>1 05 03000 01 0000 110</t>
  </si>
  <si>
    <t>1 08 00000 00 0000 000</t>
  </si>
  <si>
    <t>ГОСУДАРСТВЕННАЯ ПОШЛИНА</t>
  </si>
  <si>
    <t>1 08 03000 01 0000 110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</si>
  <si>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</si>
  <si>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</si>
  <si>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</si>
  <si>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</si>
  <si>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</si>
  <si>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</si>
  <si>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 xml:space="preserve">1 14 02050 05 0000 410 </t>
  </si>
  <si>
    <t>Доходы от реализации имущества,находящегося в собственности муниципальных районов, в части реализации основных средств по указанному имуществу</t>
  </si>
  <si>
    <t>1 14 06010 00 0000 430</t>
  </si>
  <si>
    <t> ДОХОДЫ ВСЕГО</t>
  </si>
  <si>
    <t xml:space="preserve">НАЛОГОВЫЕ И НЕНАЛОГОВЫЕ ДОХОДЫ                                               </t>
  </si>
  <si>
    <t>1 11 05010 00 0000 120</t>
  </si>
  <si>
    <t>1 17 00000 00 0000 000</t>
  </si>
  <si>
    <t>Прочие неналоговые доходы</t>
  </si>
  <si>
    <t>2 18 60000 00 0000 000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</si>
  <si>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</si>
  <si>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2 19 60000 00 0000 000</t>
  </si>
  <si>
    <t>Возврат остатков субсидий, субвенций и иных межбюджетных трансфертов, имеющих целевое назначение, прошлых лет из бюджетов  поселений</t>
  </si>
  <si>
    <t>Дотации бюджетам муниципальных районов   на поддержку мер по обеспечению сбалансированности бюджетов</t>
  </si>
  <si>
    <t>Дотации бюджетам муниципальных районов  на выравнивание бюджетной  обеспеченности  муниципальных  районов</t>
  </si>
  <si>
    <t>1 11 05020 05 0000 120</t>
  </si>
  <si>
    <t>1 11 05030 05 0000 120</t>
  </si>
  <si>
    <t>2 02 10000 00 0000 150</t>
  </si>
  <si>
    <t>2 02 15002 05 0000 150</t>
  </si>
  <si>
    <t>2 02 20000 00 0000 150</t>
  </si>
  <si>
    <t>2 02 30000 00 0000 150</t>
  </si>
  <si>
    <t>2 02 40000 00 0000 150</t>
  </si>
  <si>
    <t>2 07 05000 00 0000 150</t>
  </si>
  <si>
    <t>2 02 15001 05 0002 150</t>
  </si>
  <si>
    <t>1 05 04000 02 0000 110</t>
  </si>
  <si>
    <t>Налог, взимаемый в связи с применением патентной системы налогообложения</t>
  </si>
  <si>
    <t>1 06 04000 02 0000 110</t>
  </si>
  <si>
    <t xml:space="preserve">Транспортный налог </t>
  </si>
  <si>
    <t>Налоги на товары (работы,услуги), реализуемые на территории Российской Федерации</t>
  </si>
  <si>
    <t>2 02 19999 05 0000 150</t>
  </si>
  <si>
    <t>Прочие дотации бюджетам муниципальных районов</t>
  </si>
  <si>
    <t>2025год                     (прогноз)</t>
  </si>
  <si>
    <t>2026год                     (прогноз)</t>
  </si>
  <si>
    <t>1 11 07015 05 0000 120</t>
  </si>
  <si>
    <t>Дроходы от части прибыли ,остающейся после уплаты налогов  и иных обязательных платежей муниципальных унитарных предприятий, созданных муниципальными районами</t>
  </si>
  <si>
    <t>СВЕДЕНИЯ О ДОХОДАХ БЮДЖЕТА КРАСНОКУТСКОГО МУНИЦИПАЛЬНОГО РАЙОНА  ПО ВИДАМ ДОХОДОВ(РУБЛЕЙ)</t>
  </si>
  <si>
    <t>2027год                     (прогноз)</t>
  </si>
  <si>
    <t>2023год               (отчет)мр</t>
  </si>
  <si>
    <t>2024год  (оценка) на 01.10.24мр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</si>
</sst>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 applyFill="1"/>
    <xf numFmtId="2" fontId="4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top"/>
    </xf>
    <xf numFmtId="0" fontId="3" fillId="0" borderId="2" xfId="0" applyFont="1" applyFill="1" applyBorder="1" applyAlignment="1">
      <alignment horizontal="justify" vertical="top"/>
    </xf>
    <xf numFmtId="0" fontId="10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horizontal="justify"/>
    </xf>
    <xf numFmtId="0" fontId="9" fillId="0" borderId="1" xfId="0" applyFont="1" applyFill="1" applyBorder="1" applyAlignment="1">
      <alignment horizontal="justify" vertical="top"/>
    </xf>
    <xf numFmtId="0" fontId="6" fillId="0" borderId="2" xfId="0" applyFont="1" applyFill="1" applyBorder="1" applyAlignment="1">
      <alignment horizontal="justify"/>
    </xf>
    <xf numFmtId="0" fontId="7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justify" vertical="top"/>
    </xf>
    <xf numFmtId="0" fontId="4" fillId="0" borderId="2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justify" vertical="top"/>
    </xf>
    <xf numFmtId="0" fontId="5" fillId="0" borderId="2" xfId="0" applyFont="1" applyFill="1" applyBorder="1" applyAlignment="1">
      <alignment horizontal="justify" vertical="top"/>
    </xf>
    <xf numFmtId="0" fontId="11" fillId="0" borderId="2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justify" vertical="top"/>
    </xf>
    <xf numFmtId="0" fontId="7" fillId="0" borderId="2" xfId="0" applyFont="1" applyFill="1" applyBorder="1" applyAlignment="1">
      <alignment horizontal="justify" vertical="top"/>
    </xf>
    <xf numFmtId="0" fontId="8" fillId="0" borderId="2" xfId="0" applyFont="1" applyFill="1" applyBorder="1" applyAlignment="1">
      <alignment horizontal="justify" vertical="top"/>
    </xf>
    <xf numFmtId="0" fontId="6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top"/>
    </xf>
    <xf numFmtId="0" fontId="7" fillId="0" borderId="5" xfId="0" applyFont="1" applyFill="1" applyBorder="1" applyAlignment="1">
      <alignment horizontal="justify" vertical="top"/>
    </xf>
    <xf numFmtId="0" fontId="4" fillId="0" borderId="6" xfId="0" applyFont="1" applyFill="1" applyBorder="1" applyAlignment="1">
      <alignment horizontal="justify" vertical="top"/>
    </xf>
    <xf numFmtId="0" fontId="7" fillId="0" borderId="3" xfId="0" applyFont="1" applyFill="1" applyBorder="1" applyAlignment="1">
      <alignment horizontal="justify" vertical="top"/>
    </xf>
    <xf numFmtId="0" fontId="4" fillId="0" borderId="4" xfId="0" applyFont="1" applyFill="1" applyBorder="1" applyAlignment="1">
      <alignment horizontal="justify" vertical="top"/>
    </xf>
    <xf numFmtId="0" fontId="4" fillId="0" borderId="3" xfId="0" applyFont="1" applyFill="1" applyBorder="1" applyAlignment="1">
      <alignment horizontal="justify" vertical="top"/>
    </xf>
    <xf numFmtId="0" fontId="5" fillId="0" borderId="0" xfId="0" applyFont="1" applyFill="1" applyAlignment="1">
      <alignment horizontal="justify"/>
    </xf>
    <xf numFmtId="0" fontId="0" fillId="0" borderId="0" xfId="0" applyFill="1" applyAlignment="1">
      <alignment horizontal="justify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justify"/>
    </xf>
    <xf numFmtId="0" fontId="3" fillId="0" borderId="10" xfId="0" applyFont="1" applyFill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2" sqref="D1:E1048576"/>
    </sheetView>
  </sheetViews>
  <sheetFormatPr defaultColWidth="8.85546875" defaultRowHeight="15" x14ac:dyDescent="0.25"/>
  <cols>
    <col min="1" max="1" width="21.28515625" style="7" customWidth="1"/>
    <col min="2" max="2" width="48.28515625" style="7" customWidth="1"/>
    <col min="3" max="3" width="14.5703125" style="1" customWidth="1"/>
    <col min="4" max="5" width="14.28515625" style="1" customWidth="1"/>
    <col min="6" max="6" width="14.28515625" style="1" bestFit="1" customWidth="1"/>
    <col min="7" max="7" width="14" style="1" customWidth="1"/>
    <col min="8" max="8" width="9.7109375" style="7" customWidth="1"/>
    <col min="9" max="16384" width="8.85546875" style="7"/>
  </cols>
  <sheetData>
    <row r="1" spans="1:8" ht="29.25" customHeight="1" x14ac:dyDescent="0.25">
      <c r="A1" s="34" t="s">
        <v>84</v>
      </c>
      <c r="B1" s="35"/>
      <c r="C1" s="35"/>
      <c r="D1" s="35"/>
      <c r="E1" s="35"/>
      <c r="F1" s="35"/>
      <c r="G1" s="35"/>
    </row>
    <row r="2" spans="1:8" ht="61.9" customHeight="1" x14ac:dyDescent="0.25">
      <c r="A2" s="8"/>
      <c r="B2" s="9" t="s">
        <v>35</v>
      </c>
      <c r="C2" s="6" t="s">
        <v>86</v>
      </c>
      <c r="D2" s="6" t="s">
        <v>87</v>
      </c>
      <c r="E2" s="6" t="s">
        <v>80</v>
      </c>
      <c r="F2" s="6" t="s">
        <v>81</v>
      </c>
      <c r="G2" s="6" t="s">
        <v>85</v>
      </c>
    </row>
    <row r="3" spans="1:8" ht="18" customHeight="1" thickBot="1" x14ac:dyDescent="0.3">
      <c r="A3" s="10" t="s">
        <v>0</v>
      </c>
      <c r="B3" s="11" t="s">
        <v>54</v>
      </c>
      <c r="C3" s="2">
        <f>C4+C17</f>
        <v>118311391.28999999</v>
      </c>
      <c r="D3" s="2">
        <f>D4+D17</f>
        <v>133371447.95999999</v>
      </c>
      <c r="E3" s="2">
        <f>E4+E17</f>
        <v>143309479</v>
      </c>
      <c r="F3" s="2">
        <f t="shared" ref="F3:G3" si="0">F4+F17</f>
        <v>151387216</v>
      </c>
      <c r="G3" s="2">
        <f t="shared" si="0"/>
        <v>159110655</v>
      </c>
    </row>
    <row r="4" spans="1:8" ht="17.25" customHeight="1" thickBot="1" x14ac:dyDescent="0.3">
      <c r="A4" s="12"/>
      <c r="B4" s="13" t="s">
        <v>1</v>
      </c>
      <c r="C4" s="2">
        <f>C6+C9+C15+C16+C8+C13</f>
        <v>114848137.63</v>
      </c>
      <c r="D4" s="2">
        <f t="shared" ref="D4" si="1">D6+D9+D15+D16+D8+D13</f>
        <v>119469807.19</v>
      </c>
      <c r="E4" s="2">
        <f>E6+E9+E15+E16+E8+E13</f>
        <v>133375649</v>
      </c>
      <c r="F4" s="2">
        <f>F6+F9+F15+F8+F13</f>
        <v>141453386</v>
      </c>
      <c r="G4" s="2">
        <f>G6+G9+G15+G8+G13</f>
        <v>149176825</v>
      </c>
      <c r="H4" s="1"/>
    </row>
    <row r="5" spans="1:8" ht="17.25" customHeight="1" thickBot="1" x14ac:dyDescent="0.3">
      <c r="A5" s="10" t="s">
        <v>36</v>
      </c>
      <c r="B5" s="13" t="s">
        <v>37</v>
      </c>
      <c r="C5" s="2">
        <f>C6</f>
        <v>73684555.209999993</v>
      </c>
      <c r="D5" s="2">
        <f t="shared" ref="D5:G5" si="2">D6</f>
        <v>74144558.980000004</v>
      </c>
      <c r="E5" s="2">
        <f t="shared" si="2"/>
        <v>86305449</v>
      </c>
      <c r="F5" s="2">
        <f t="shared" si="2"/>
        <v>92934986</v>
      </c>
      <c r="G5" s="2">
        <f t="shared" si="2"/>
        <v>99236625</v>
      </c>
    </row>
    <row r="6" spans="1:8" ht="16.5" customHeight="1" thickBot="1" x14ac:dyDescent="0.3">
      <c r="A6" s="14" t="s">
        <v>2</v>
      </c>
      <c r="B6" s="15" t="s">
        <v>3</v>
      </c>
      <c r="C6" s="3">
        <v>73684555.209999993</v>
      </c>
      <c r="D6" s="3">
        <v>74144558.980000004</v>
      </c>
      <c r="E6" s="3">
        <v>86305449</v>
      </c>
      <c r="F6" s="3">
        <v>92934986</v>
      </c>
      <c r="G6" s="3">
        <v>99236625</v>
      </c>
      <c r="H6" s="1"/>
    </row>
    <row r="7" spans="1:8" ht="32.25" customHeight="1" thickBot="1" x14ac:dyDescent="0.3">
      <c r="A7" s="16" t="s">
        <v>32</v>
      </c>
      <c r="B7" s="13" t="s">
        <v>77</v>
      </c>
      <c r="C7" s="2">
        <f>C8</f>
        <v>2966762.55</v>
      </c>
      <c r="D7" s="2">
        <f>D8</f>
        <v>2594900</v>
      </c>
      <c r="E7" s="2">
        <f t="shared" ref="E7:G7" si="3">E8</f>
        <v>3054200</v>
      </c>
      <c r="F7" s="2">
        <f t="shared" si="3"/>
        <v>3213400</v>
      </c>
      <c r="G7" s="2">
        <f t="shared" si="3"/>
        <v>3359700</v>
      </c>
    </row>
    <row r="8" spans="1:8" ht="18" customHeight="1" thickBot="1" x14ac:dyDescent="0.3">
      <c r="A8" s="17" t="s">
        <v>38</v>
      </c>
      <c r="B8" s="15" t="s">
        <v>33</v>
      </c>
      <c r="C8" s="3">
        <v>2966762.55</v>
      </c>
      <c r="D8" s="3">
        <v>2594900</v>
      </c>
      <c r="E8" s="3">
        <v>3054200</v>
      </c>
      <c r="F8" s="3">
        <v>3213400</v>
      </c>
      <c r="G8" s="3">
        <v>3359700</v>
      </c>
    </row>
    <row r="9" spans="1:8" ht="17.25" customHeight="1" thickBot="1" x14ac:dyDescent="0.3">
      <c r="A9" s="16" t="s">
        <v>4</v>
      </c>
      <c r="B9" s="18" t="s">
        <v>5</v>
      </c>
      <c r="C9" s="2">
        <f>C10+C11+C12</f>
        <v>3407150.3200000003</v>
      </c>
      <c r="D9" s="2">
        <f t="shared" ref="D9:G9" si="4">D10+D11+D12</f>
        <v>6774348.21</v>
      </c>
      <c r="E9" s="2">
        <f t="shared" si="4"/>
        <v>7320000</v>
      </c>
      <c r="F9" s="2">
        <f>F10+F11+F12</f>
        <v>7686000</v>
      </c>
      <c r="G9" s="2">
        <f t="shared" si="4"/>
        <v>8070500</v>
      </c>
    </row>
    <row r="10" spans="1:8" ht="28.5" customHeight="1" thickBot="1" x14ac:dyDescent="0.3">
      <c r="A10" s="19" t="s">
        <v>39</v>
      </c>
      <c r="B10" s="20" t="s">
        <v>6</v>
      </c>
      <c r="C10" s="3">
        <v>-42780.160000000003</v>
      </c>
      <c r="D10" s="3">
        <v>15800.56</v>
      </c>
      <c r="E10" s="3">
        <v>0</v>
      </c>
      <c r="F10" s="3">
        <v>0</v>
      </c>
      <c r="G10" s="3">
        <v>0</v>
      </c>
    </row>
    <row r="11" spans="1:8" ht="15.75" customHeight="1" thickBot="1" x14ac:dyDescent="0.3">
      <c r="A11" s="19" t="s">
        <v>40</v>
      </c>
      <c r="B11" s="20" t="s">
        <v>7</v>
      </c>
      <c r="C11" s="3">
        <v>1968580.4</v>
      </c>
      <c r="D11" s="3">
        <v>3545000</v>
      </c>
      <c r="E11" s="3">
        <v>3645000</v>
      </c>
      <c r="F11" s="3">
        <v>3827000</v>
      </c>
      <c r="G11" s="3">
        <v>4018500</v>
      </c>
    </row>
    <row r="12" spans="1:8" ht="30" customHeight="1" thickBot="1" x14ac:dyDescent="0.3">
      <c r="A12" s="19" t="s">
        <v>73</v>
      </c>
      <c r="B12" s="20" t="s">
        <v>74</v>
      </c>
      <c r="C12" s="3">
        <v>1481350.08</v>
      </c>
      <c r="D12" s="3">
        <v>3213547.65</v>
      </c>
      <c r="E12" s="3">
        <v>3675000</v>
      </c>
      <c r="F12" s="3">
        <v>3859000</v>
      </c>
      <c r="G12" s="3">
        <v>4052000</v>
      </c>
    </row>
    <row r="13" spans="1:8" ht="19.5" customHeight="1" thickBot="1" x14ac:dyDescent="0.3">
      <c r="A13" s="16" t="s">
        <v>75</v>
      </c>
      <c r="B13" s="21" t="s">
        <v>76</v>
      </c>
      <c r="C13" s="2">
        <v>30499843.66</v>
      </c>
      <c r="D13" s="2">
        <v>31918000</v>
      </c>
      <c r="E13" s="2">
        <v>32396000</v>
      </c>
      <c r="F13" s="2">
        <v>33319000</v>
      </c>
      <c r="G13" s="2">
        <v>34210000</v>
      </c>
    </row>
    <row r="14" spans="1:8" ht="15.75" customHeight="1" thickBot="1" x14ac:dyDescent="0.3">
      <c r="A14" s="10" t="s">
        <v>41</v>
      </c>
      <c r="B14" s="18" t="s">
        <v>42</v>
      </c>
      <c r="C14" s="2">
        <f>C15</f>
        <v>4289825.8899999997</v>
      </c>
      <c r="D14" s="2">
        <f t="shared" ref="D14:G14" si="5">D15</f>
        <v>4038000</v>
      </c>
      <c r="E14" s="2">
        <f t="shared" si="5"/>
        <v>4300000</v>
      </c>
      <c r="F14" s="2">
        <f t="shared" si="5"/>
        <v>4300000</v>
      </c>
      <c r="G14" s="2">
        <f t="shared" si="5"/>
        <v>4300000</v>
      </c>
    </row>
    <row r="15" spans="1:8" ht="29.25" customHeight="1" thickBot="1" x14ac:dyDescent="0.3">
      <c r="A15" s="22" t="s">
        <v>43</v>
      </c>
      <c r="B15" s="15" t="s">
        <v>8</v>
      </c>
      <c r="C15" s="3">
        <v>4289825.8899999997</v>
      </c>
      <c r="D15" s="3">
        <v>4038000</v>
      </c>
      <c r="E15" s="3">
        <v>4300000</v>
      </c>
      <c r="F15" s="3">
        <v>4300000</v>
      </c>
      <c r="G15" s="3">
        <v>4300000</v>
      </c>
    </row>
    <row r="16" spans="1:8" ht="13.5" customHeight="1" thickBot="1" x14ac:dyDescent="0.3">
      <c r="A16" s="10" t="s">
        <v>31</v>
      </c>
      <c r="B16" s="13" t="s">
        <v>29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</row>
    <row r="17" spans="1:8" ht="19.5" customHeight="1" thickBot="1" x14ac:dyDescent="0.3">
      <c r="A17" s="12"/>
      <c r="B17" s="13" t="s">
        <v>9</v>
      </c>
      <c r="C17" s="2">
        <f>C18+C23+C25+C28+C29+C30+C27</f>
        <v>3463253.6599999997</v>
      </c>
      <c r="D17" s="2">
        <f>D18+D23+D25+D28+D29+D30+D27+D22</f>
        <v>13901640.77</v>
      </c>
      <c r="E17" s="2">
        <f>E18+E23+E25+E28+E29+E30+E27</f>
        <v>9933830</v>
      </c>
      <c r="F17" s="2">
        <f>F18+F23+F25+F28+F29+F30+F27</f>
        <v>9933830</v>
      </c>
      <c r="G17" s="2">
        <f>G18+G23+G25+G28+G29+G30+G27</f>
        <v>9933830</v>
      </c>
      <c r="H17" s="1"/>
    </row>
    <row r="18" spans="1:8" ht="40.5" customHeight="1" thickBot="1" x14ac:dyDescent="0.3">
      <c r="A18" s="16" t="s">
        <v>10</v>
      </c>
      <c r="B18" s="23" t="s">
        <v>44</v>
      </c>
      <c r="C18" s="2">
        <f>C19+C20+C21+C22</f>
        <v>2514007.86</v>
      </c>
      <c r="D18" s="2">
        <f t="shared" ref="D18:G18" si="6">D19+D20+D21</f>
        <v>1688693</v>
      </c>
      <c r="E18" s="2">
        <f t="shared" si="6"/>
        <v>1633400</v>
      </c>
      <c r="F18" s="2">
        <f t="shared" si="6"/>
        <v>1633400</v>
      </c>
      <c r="G18" s="2">
        <f t="shared" si="6"/>
        <v>1633400</v>
      </c>
    </row>
    <row r="19" spans="1:8" ht="26.1" customHeight="1" thickBot="1" x14ac:dyDescent="0.3">
      <c r="A19" s="19" t="s">
        <v>55</v>
      </c>
      <c r="B19" s="24" t="s">
        <v>34</v>
      </c>
      <c r="C19" s="3">
        <v>2108359.87</v>
      </c>
      <c r="D19" s="3">
        <v>1365000</v>
      </c>
      <c r="E19" s="3">
        <v>1365000</v>
      </c>
      <c r="F19" s="3">
        <v>1365000</v>
      </c>
      <c r="G19" s="3">
        <v>1365000</v>
      </c>
    </row>
    <row r="20" spans="1:8" ht="26.1" customHeight="1" thickBot="1" x14ac:dyDescent="0.3">
      <c r="A20" s="19" t="s">
        <v>64</v>
      </c>
      <c r="B20" s="24" t="s">
        <v>11</v>
      </c>
      <c r="C20" s="3">
        <v>137396.96</v>
      </c>
      <c r="D20" s="3">
        <v>145400</v>
      </c>
      <c r="E20" s="3">
        <v>145400</v>
      </c>
      <c r="F20" s="3">
        <v>145400</v>
      </c>
      <c r="G20" s="3">
        <v>145400</v>
      </c>
    </row>
    <row r="21" spans="1:8" ht="26.1" customHeight="1" thickBot="1" x14ac:dyDescent="0.3">
      <c r="A21" s="19" t="s">
        <v>65</v>
      </c>
      <c r="B21" s="24" t="s">
        <v>12</v>
      </c>
      <c r="C21" s="3">
        <v>244017.53</v>
      </c>
      <c r="D21" s="3">
        <v>178293</v>
      </c>
      <c r="E21" s="3">
        <v>123000</v>
      </c>
      <c r="F21" s="3">
        <v>123000</v>
      </c>
      <c r="G21" s="3">
        <v>123000</v>
      </c>
    </row>
    <row r="22" spans="1:8" ht="26.1" customHeight="1" thickBot="1" x14ac:dyDescent="0.3">
      <c r="A22" s="19" t="s">
        <v>82</v>
      </c>
      <c r="B22" s="24" t="s">
        <v>83</v>
      </c>
      <c r="C22" s="3">
        <v>24233.5</v>
      </c>
      <c r="D22" s="3">
        <v>0</v>
      </c>
      <c r="E22" s="3">
        <v>0</v>
      </c>
      <c r="F22" s="3">
        <v>0</v>
      </c>
      <c r="G22" s="3">
        <v>0</v>
      </c>
    </row>
    <row r="23" spans="1:8" ht="30" customHeight="1" thickBot="1" x14ac:dyDescent="0.3">
      <c r="A23" s="10" t="s">
        <v>45</v>
      </c>
      <c r="B23" s="13" t="s">
        <v>13</v>
      </c>
      <c r="C23" s="2">
        <v>172710.38</v>
      </c>
      <c r="D23" s="2">
        <v>558172.26</v>
      </c>
      <c r="E23" s="2">
        <v>115430</v>
      </c>
      <c r="F23" s="2">
        <v>115430</v>
      </c>
      <c r="G23" s="2">
        <v>115430</v>
      </c>
    </row>
    <row r="24" spans="1:8" ht="30" customHeight="1" thickBot="1" x14ac:dyDescent="0.3">
      <c r="A24" s="10" t="s">
        <v>46</v>
      </c>
      <c r="B24" s="13" t="s">
        <v>47</v>
      </c>
      <c r="C24" s="2">
        <f>C25</f>
        <v>300025.11</v>
      </c>
      <c r="D24" s="2">
        <f>D25</f>
        <v>495090.8</v>
      </c>
      <c r="E24" s="2">
        <f t="shared" ref="E24:G24" si="7">E25</f>
        <v>405000</v>
      </c>
      <c r="F24" s="2">
        <f t="shared" si="7"/>
        <v>405000</v>
      </c>
      <c r="G24" s="2">
        <f t="shared" si="7"/>
        <v>405000</v>
      </c>
    </row>
    <row r="25" spans="1:8" ht="30.75" customHeight="1" thickBot="1" x14ac:dyDescent="0.3">
      <c r="A25" s="14" t="s">
        <v>14</v>
      </c>
      <c r="B25" s="15" t="s">
        <v>15</v>
      </c>
      <c r="C25" s="3">
        <v>300025.11</v>
      </c>
      <c r="D25" s="3">
        <v>495090.8</v>
      </c>
      <c r="E25" s="3">
        <v>405000</v>
      </c>
      <c r="F25" s="3">
        <v>405000</v>
      </c>
      <c r="G25" s="3">
        <v>405000</v>
      </c>
    </row>
    <row r="26" spans="1:8" ht="30.75" customHeight="1" thickBot="1" x14ac:dyDescent="0.3">
      <c r="A26" s="10" t="s">
        <v>48</v>
      </c>
      <c r="B26" s="13" t="s">
        <v>49</v>
      </c>
      <c r="C26" s="2">
        <f>C27+C28</f>
        <v>122026.4</v>
      </c>
      <c r="D26" s="2">
        <f t="shared" ref="D26:G26" si="8">D27+D28</f>
        <v>9452317.75</v>
      </c>
      <c r="E26" s="2">
        <f t="shared" si="8"/>
        <v>7180000</v>
      </c>
      <c r="F26" s="2">
        <f t="shared" si="8"/>
        <v>7180000</v>
      </c>
      <c r="G26" s="2">
        <f t="shared" si="8"/>
        <v>7180000</v>
      </c>
    </row>
    <row r="27" spans="1:8" ht="60" customHeight="1" thickBot="1" x14ac:dyDescent="0.3">
      <c r="A27" s="14" t="s">
        <v>50</v>
      </c>
      <c r="B27" s="25" t="s">
        <v>51</v>
      </c>
      <c r="C27" s="3">
        <v>0</v>
      </c>
      <c r="D27" s="3">
        <v>9332317.75</v>
      </c>
      <c r="E27" s="3">
        <v>7000000</v>
      </c>
      <c r="F27" s="3">
        <v>7000000</v>
      </c>
      <c r="G27" s="3">
        <v>7000000</v>
      </c>
    </row>
    <row r="28" spans="1:8" ht="44.25" customHeight="1" thickBot="1" x14ac:dyDescent="0.3">
      <c r="A28" s="14" t="s">
        <v>52</v>
      </c>
      <c r="B28" s="15" t="s">
        <v>16</v>
      </c>
      <c r="C28" s="3">
        <v>122026.4</v>
      </c>
      <c r="D28" s="3">
        <v>120000</v>
      </c>
      <c r="E28" s="3">
        <v>180000</v>
      </c>
      <c r="F28" s="3">
        <v>180000</v>
      </c>
      <c r="G28" s="3">
        <v>180000</v>
      </c>
    </row>
    <row r="29" spans="1:8" ht="15" customHeight="1" thickBot="1" x14ac:dyDescent="0.3">
      <c r="A29" s="10" t="s">
        <v>17</v>
      </c>
      <c r="B29" s="11" t="s">
        <v>18</v>
      </c>
      <c r="C29" s="2">
        <v>332185.71000000002</v>
      </c>
      <c r="D29" s="2">
        <v>1707366.96</v>
      </c>
      <c r="E29" s="2">
        <v>600000</v>
      </c>
      <c r="F29" s="2">
        <v>600000</v>
      </c>
      <c r="G29" s="2">
        <v>600000</v>
      </c>
    </row>
    <row r="30" spans="1:8" ht="18" customHeight="1" thickBot="1" x14ac:dyDescent="0.3">
      <c r="A30" s="10" t="s">
        <v>56</v>
      </c>
      <c r="B30" s="11" t="s">
        <v>57</v>
      </c>
      <c r="C30" s="2">
        <v>22298.2</v>
      </c>
      <c r="D30" s="2">
        <v>0</v>
      </c>
      <c r="E30" s="2"/>
      <c r="F30" s="2">
        <v>0</v>
      </c>
      <c r="G30" s="2">
        <v>0</v>
      </c>
    </row>
    <row r="31" spans="1:8" ht="18.75" customHeight="1" thickBot="1" x14ac:dyDescent="0.3">
      <c r="A31" s="16" t="s">
        <v>19</v>
      </c>
      <c r="B31" s="26" t="s">
        <v>20</v>
      </c>
      <c r="C31" s="2">
        <f>C33+C37+C39+C40+C41+C43+C42</f>
        <v>718210418.8499999</v>
      </c>
      <c r="D31" s="2">
        <f t="shared" ref="D31" si="9">D33+D37+D39+D40+D41+D43+D42</f>
        <v>715396064.00999999</v>
      </c>
      <c r="E31" s="2">
        <f>E33+E37+E39+E40+E41+E43+E42</f>
        <v>642900508</v>
      </c>
      <c r="F31" s="2">
        <f>F33+F37+F39+F40+F41</f>
        <v>563240577</v>
      </c>
      <c r="G31" s="2">
        <f>G33+G37+G39+G40+G41</f>
        <v>565351774</v>
      </c>
      <c r="H31" s="1"/>
    </row>
    <row r="32" spans="1:8" ht="27.75" customHeight="1" thickBot="1" x14ac:dyDescent="0.3">
      <c r="A32" s="16" t="s">
        <v>21</v>
      </c>
      <c r="B32" s="23" t="s">
        <v>22</v>
      </c>
      <c r="C32" s="2">
        <f>C33+C37+C39+C40</f>
        <v>718744644.8499999</v>
      </c>
      <c r="D32" s="2">
        <f>D33+D37+D39+D40</f>
        <v>714200730.54999995</v>
      </c>
      <c r="E32" s="2">
        <f>E33+E37+E39+E40</f>
        <v>642900508</v>
      </c>
      <c r="F32" s="2">
        <f>F33+F37+F39+F40</f>
        <v>563240577</v>
      </c>
      <c r="G32" s="2">
        <f t="shared" ref="G32" si="10">G33+G37+G39+G40</f>
        <v>565351774</v>
      </c>
    </row>
    <row r="33" spans="1:7" ht="30.75" customHeight="1" thickBot="1" x14ac:dyDescent="0.3">
      <c r="A33" s="16" t="s">
        <v>66</v>
      </c>
      <c r="B33" s="18" t="s">
        <v>23</v>
      </c>
      <c r="C33" s="2">
        <f>C34+C35+C36</f>
        <v>149244300</v>
      </c>
      <c r="D33" s="2">
        <f>D34+D35+D36</f>
        <v>142467500</v>
      </c>
      <c r="E33" s="2">
        <f t="shared" ref="E33:G33" si="11">E34+E35+E36</f>
        <v>153725500</v>
      </c>
      <c r="F33" s="2">
        <f t="shared" si="11"/>
        <v>130055500</v>
      </c>
      <c r="G33" s="2">
        <f t="shared" si="11"/>
        <v>131058600</v>
      </c>
    </row>
    <row r="34" spans="1:7" ht="45" customHeight="1" thickBot="1" x14ac:dyDescent="0.3">
      <c r="A34" s="22" t="s">
        <v>72</v>
      </c>
      <c r="B34" s="15" t="s">
        <v>63</v>
      </c>
      <c r="C34" s="3">
        <v>138932400</v>
      </c>
      <c r="D34" s="3">
        <v>142467500</v>
      </c>
      <c r="E34" s="3">
        <v>153725500</v>
      </c>
      <c r="F34" s="3">
        <v>130055500</v>
      </c>
      <c r="G34" s="3">
        <v>131058600</v>
      </c>
    </row>
    <row r="35" spans="1:7" ht="46.5" hidden="1" customHeight="1" thickBot="1" x14ac:dyDescent="0.3">
      <c r="A35" s="22" t="s">
        <v>67</v>
      </c>
      <c r="B35" s="15" t="s">
        <v>62</v>
      </c>
      <c r="C35" s="3">
        <v>10311900</v>
      </c>
      <c r="D35" s="3">
        <v>0</v>
      </c>
      <c r="E35" s="3">
        <v>0</v>
      </c>
      <c r="F35" s="3"/>
      <c r="G35" s="3"/>
    </row>
    <row r="36" spans="1:7" ht="17.25" hidden="1" customHeight="1" thickBot="1" x14ac:dyDescent="0.3">
      <c r="A36" s="22" t="s">
        <v>78</v>
      </c>
      <c r="B36" s="25" t="s">
        <v>79</v>
      </c>
      <c r="C36" s="3">
        <v>0</v>
      </c>
      <c r="D36" s="3">
        <v>0</v>
      </c>
      <c r="E36" s="3">
        <v>0</v>
      </c>
      <c r="F36" s="3"/>
      <c r="G36" s="3"/>
    </row>
    <row r="37" spans="1:7" ht="30.75" customHeight="1" thickBot="1" x14ac:dyDescent="0.3">
      <c r="A37" s="16" t="s">
        <v>68</v>
      </c>
      <c r="B37" s="18" t="s">
        <v>24</v>
      </c>
      <c r="C37" s="2">
        <v>92004141.390000001</v>
      </c>
      <c r="D37" s="2">
        <v>104413470.29000001</v>
      </c>
      <c r="E37" s="2">
        <v>34582300</v>
      </c>
      <c r="F37" s="2"/>
      <c r="G37" s="2"/>
    </row>
    <row r="38" spans="1:7" ht="29.25" hidden="1" customHeight="1" thickBot="1" x14ac:dyDescent="0.3">
      <c r="A38" s="22" t="s">
        <v>25</v>
      </c>
      <c r="B38" s="25" t="s">
        <v>26</v>
      </c>
      <c r="C38" s="3"/>
      <c r="D38" s="3"/>
      <c r="E38" s="3"/>
      <c r="F38" s="3"/>
      <c r="G38" s="3"/>
    </row>
    <row r="39" spans="1:7" ht="31.5" customHeight="1" thickBot="1" x14ac:dyDescent="0.3">
      <c r="A39" s="16" t="s">
        <v>69</v>
      </c>
      <c r="B39" s="18" t="s">
        <v>27</v>
      </c>
      <c r="C39" s="2">
        <v>390376344.14999998</v>
      </c>
      <c r="D39" s="2">
        <v>411662800</v>
      </c>
      <c r="E39" s="2">
        <v>417118100</v>
      </c>
      <c r="F39" s="2">
        <v>412299400</v>
      </c>
      <c r="G39" s="2">
        <v>413174500</v>
      </c>
    </row>
    <row r="40" spans="1:7" ht="20.25" customHeight="1" x14ac:dyDescent="0.25">
      <c r="A40" s="27" t="s">
        <v>70</v>
      </c>
      <c r="B40" s="28" t="s">
        <v>28</v>
      </c>
      <c r="C40" s="2">
        <v>87119859.310000002</v>
      </c>
      <c r="D40" s="2">
        <v>55656960.259999998</v>
      </c>
      <c r="E40" s="2">
        <f>31566300+5908308</f>
        <v>37474608</v>
      </c>
      <c r="F40" s="2">
        <v>20885677</v>
      </c>
      <c r="G40" s="2">
        <f>10662600+13580074-3124000</f>
        <v>21118674</v>
      </c>
    </row>
    <row r="41" spans="1:7" ht="20.25" customHeight="1" x14ac:dyDescent="0.25">
      <c r="A41" s="29" t="s">
        <v>71</v>
      </c>
      <c r="B41" s="30" t="s">
        <v>30</v>
      </c>
      <c r="C41" s="4">
        <v>0</v>
      </c>
      <c r="D41" s="2">
        <v>1350000</v>
      </c>
      <c r="E41" s="2">
        <v>0</v>
      </c>
      <c r="F41" s="2">
        <v>0</v>
      </c>
      <c r="G41" s="2">
        <v>0</v>
      </c>
    </row>
    <row r="42" spans="1:7" ht="60" customHeight="1" x14ac:dyDescent="0.25">
      <c r="A42" s="29" t="s">
        <v>58</v>
      </c>
      <c r="B42" s="30" t="s">
        <v>59</v>
      </c>
      <c r="C42" s="5"/>
      <c r="D42" s="3">
        <v>4233.5</v>
      </c>
      <c r="E42" s="3">
        <v>0</v>
      </c>
      <c r="F42" s="3">
        <v>0</v>
      </c>
      <c r="G42" s="3">
        <v>0</v>
      </c>
    </row>
    <row r="43" spans="1:7" ht="47.25" customHeight="1" x14ac:dyDescent="0.25">
      <c r="A43" s="29" t="s">
        <v>60</v>
      </c>
      <c r="B43" s="31" t="s">
        <v>61</v>
      </c>
      <c r="C43" s="3">
        <v>-534226</v>
      </c>
      <c r="D43" s="2">
        <v>-158900.04</v>
      </c>
      <c r="E43" s="3">
        <v>0</v>
      </c>
      <c r="F43" s="3">
        <v>0</v>
      </c>
      <c r="G43" s="3">
        <v>0</v>
      </c>
    </row>
    <row r="44" spans="1:7" ht="22.5" customHeight="1" thickBot="1" x14ac:dyDescent="0.3">
      <c r="A44" s="36" t="s">
        <v>53</v>
      </c>
      <c r="B44" s="37"/>
      <c r="C44" s="2">
        <f>C31+C3</f>
        <v>836521810.13999987</v>
      </c>
      <c r="D44" s="2">
        <f>D31+D3</f>
        <v>848767511.97000003</v>
      </c>
      <c r="E44" s="2">
        <f>E31+E3</f>
        <v>786209987</v>
      </c>
      <c r="F44" s="2">
        <f>F31+F3</f>
        <v>714627793</v>
      </c>
      <c r="G44" s="2">
        <f>G31+G3</f>
        <v>724462429</v>
      </c>
    </row>
    <row r="45" spans="1:7" ht="26.1" customHeight="1" x14ac:dyDescent="0.25">
      <c r="A45" s="32"/>
    </row>
    <row r="46" spans="1:7" ht="26.1" customHeight="1" x14ac:dyDescent="0.25"/>
    <row r="47" spans="1:7" ht="26.1" customHeight="1" x14ac:dyDescent="0.25">
      <c r="A47" s="33"/>
    </row>
  </sheetData>
  <mergeCells count="2">
    <mergeCell ref="A1:G1"/>
    <mergeCell ref="A44:B44"/>
  </mergeCells>
  <pageMargins left="0.44" right="0.16" top="0.21" bottom="0.18" header="0.18" footer="0.18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2025год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2024-11-01T10:42:40Z</dcterms:modified>
</cp:coreProperties>
</file>