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2 и 2023-2024\район\Прогноз  социально-экономического развития 2022-2024 -район\"/>
    </mc:Choice>
  </mc:AlternateContent>
  <xr:revisionPtr revIDLastSave="0" documentId="13_ncr:1_{63958E93-8C68-4D90-A8C8-CEE746F0845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Z_A1196C51_1608_4ACD_91F5_DC05B59B2C9B_.wvu.PrintArea" localSheetId="0" hidden="1">Лист1!$A$1:$G$31</definedName>
    <definedName name="_xlnm.Print_Area" localSheetId="0">Лист1!$A$1:$H$31</definedName>
  </definedNames>
  <calcPr calcId="181029"/>
  <customWorkbookViews>
    <customWorkbookView name="Uchuskina - Личное представление" guid="{A1196C51-1608-4ACD-91F5-DC05B59B2C9B}" mergeInterval="0" personalView="1" maximized="1" xWindow="1" yWindow="1" windowWidth="1276" windowHeight="7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G21" i="1" s="1"/>
  <c r="D21" i="1"/>
  <c r="C21" i="1"/>
  <c r="C9" i="1"/>
  <c r="C22" i="1" s="1"/>
  <c r="B17" i="1"/>
  <c r="B9" i="1"/>
  <c r="B22" i="1" s="1"/>
  <c r="C17" i="1" l="1"/>
  <c r="C10" i="1"/>
  <c r="C23" i="1"/>
  <c r="C20" i="1" l="1"/>
  <c r="C18" i="1"/>
  <c r="D9" i="1"/>
  <c r="E9" i="1" l="1"/>
  <c r="D22" i="1"/>
  <c r="D23" i="1" s="1"/>
  <c r="D10" i="1"/>
  <c r="D17" i="1"/>
  <c r="D20" i="1" l="1"/>
  <c r="D18" i="1"/>
  <c r="E22" i="1"/>
  <c r="E23" i="1" s="1"/>
  <c r="E10" i="1"/>
  <c r="E17" i="1"/>
  <c r="G9" i="1"/>
  <c r="F9" i="1"/>
  <c r="F22" i="1" l="1"/>
  <c r="F23" i="1" s="1"/>
  <c r="F10" i="1"/>
  <c r="F17" i="1"/>
  <c r="E20" i="1"/>
  <c r="E18" i="1"/>
  <c r="G22" i="1"/>
  <c r="G10" i="1"/>
  <c r="G17" i="1"/>
  <c r="F20" i="1" l="1"/>
  <c r="F18" i="1"/>
  <c r="G20" i="1"/>
  <c r="G18" i="1"/>
  <c r="G23" i="1"/>
</calcChain>
</file>

<file path=xl/sharedStrings.xml><?xml version="1.0" encoding="utf-8"?>
<sst xmlns="http://schemas.openxmlformats.org/spreadsheetml/2006/main" count="43" uniqueCount="42">
  <si>
    <t>Прогноз</t>
  </si>
  <si>
    <t xml:space="preserve">социально-экономического развития </t>
  </si>
  <si>
    <t>Показатели</t>
  </si>
  <si>
    <t>Денежные доходы населения - всего</t>
  </si>
  <si>
    <t>в том числе:</t>
  </si>
  <si>
    <t>Оплата труда</t>
  </si>
  <si>
    <t>Доходы от предпринимательской деятельности</t>
  </si>
  <si>
    <t>Пенсии</t>
  </si>
  <si>
    <t>Пособия</t>
  </si>
  <si>
    <t>Стипендии</t>
  </si>
  <si>
    <t>Другие доходы</t>
  </si>
  <si>
    <t>Расходы и сбережения -  всего</t>
  </si>
  <si>
    <t>Покупка товаров</t>
  </si>
  <si>
    <t>Обязательные платежи и разнообразные взносы</t>
  </si>
  <si>
    <t>Прочие расходы</t>
  </si>
  <si>
    <t>Информацию необходимо представить с пояснительной запиской</t>
  </si>
  <si>
    <t>Среднемесячные денежные доходы на душу населения, рублей</t>
  </si>
  <si>
    <t>темп роста среднемесячных денежных доходов на душу населения %</t>
  </si>
  <si>
    <t>численность населения (среднегодовая), человек</t>
  </si>
  <si>
    <t>выделенные ячейки цветом считаются автоматически</t>
  </si>
  <si>
    <t>Примечание</t>
  </si>
  <si>
    <t>согласованные общепит и оборот розничной торговли</t>
  </si>
  <si>
    <t>остатки для регулирования превышения доходов над расходами</t>
  </si>
  <si>
    <t>запрос в налоговую</t>
  </si>
  <si>
    <t xml:space="preserve">остатки для регулирования превышения доходов над расходами </t>
  </si>
  <si>
    <t>запрос в занятость, соцзащиту, ЖЭУ и фонд соцсраха сложить пособия на ЖКУ, безратица, больничные, пособия по беременности, погребение, малоимущим, соцвыплаты</t>
  </si>
  <si>
    <t xml:space="preserve">согласованный ФОТ </t>
  </si>
  <si>
    <t xml:space="preserve"> запрос в отдел образования</t>
  </si>
  <si>
    <t>расходы должны быть в пределах 80-96% от доходов</t>
  </si>
  <si>
    <t>запрос в пенсионный фонд плюс 10% на военнослужащих и гос и муниципальных служащих</t>
  </si>
  <si>
    <t>запрос в налоговую по НДФЛ, налог на имущество, земельный, транспортный др. налоги граждан</t>
  </si>
  <si>
    <t xml:space="preserve">2022 год прогноз </t>
  </si>
  <si>
    <t>2019 год отчет</t>
  </si>
  <si>
    <t xml:space="preserve">2023 год прогноз </t>
  </si>
  <si>
    <t>2020 год отчет</t>
  </si>
  <si>
    <t>2021 год оценка</t>
  </si>
  <si>
    <t xml:space="preserve">2024 год прогноз </t>
  </si>
  <si>
    <t>до 2024 года</t>
  </si>
  <si>
    <t xml:space="preserve">Исполнитель   Заботина В.А.   Тел 8845( 60) 5-17-00    </t>
  </si>
  <si>
    <t xml:space="preserve"> </t>
  </si>
  <si>
    <t xml:space="preserve">    </t>
  </si>
  <si>
    <t>ПО КРАСНОКУТСКОМУ МУНИЦИПАЛЬНОМУ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</si>
</sst>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 Cyr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4"/>
  <sheetViews>
    <sheetView tabSelected="1" view="pageBreakPreview" topLeftCell="A10" zoomScale="75" zoomScaleNormal="100" workbookViewId="0">
      <selection activeCell="D29" sqref="D29"/>
    </sheetView>
  </sheetViews>
  <sheetFormatPr defaultRowHeight="15.75" x14ac:dyDescent="0.25"/>
  <cols>
    <col min="1" max="1" width="42.140625" style="1" customWidth="1"/>
    <col min="2" max="2" width="10.42578125" style="1" customWidth="1"/>
    <col min="3" max="3" width="11.7109375" style="1" customWidth="1"/>
    <col min="4" max="4" width="12.28515625" style="1" customWidth="1"/>
    <col min="5" max="5" width="11.5703125" style="1" customWidth="1"/>
    <col min="6" max="6" width="11.28515625" style="1" customWidth="1"/>
    <col min="7" max="7" width="11" style="1" customWidth="1"/>
    <col min="8" max="8" width="59.28515625" style="7" customWidth="1"/>
    <col min="9" max="16384" width="9.140625" style="1"/>
  </cols>
  <sheetData>
    <row r="1" spans="1:8" s="3" customFormat="1" x14ac:dyDescent="0.25">
      <c r="H1" s="6"/>
    </row>
    <row r="2" spans="1:8" s="3" customFormat="1" ht="18.75" x14ac:dyDescent="0.3">
      <c r="A2" s="25" t="s">
        <v>0</v>
      </c>
      <c r="B2" s="25"/>
      <c r="C2" s="25"/>
      <c r="D2" s="25"/>
      <c r="E2" s="25"/>
      <c r="F2" s="25"/>
      <c r="G2" s="25"/>
      <c r="H2" s="6"/>
    </row>
    <row r="3" spans="1:8" s="3" customFormat="1" ht="18.75" x14ac:dyDescent="0.3">
      <c r="A3" s="25" t="s">
        <v>1</v>
      </c>
      <c r="B3" s="25"/>
      <c r="C3" s="25"/>
      <c r="D3" s="25"/>
      <c r="E3" s="25"/>
      <c r="F3" s="25"/>
      <c r="G3" s="25"/>
      <c r="H3" s="6"/>
    </row>
    <row r="4" spans="1:8" s="3" customFormat="1" ht="18.75" x14ac:dyDescent="0.3">
      <c r="A4" s="25" t="s">
        <v>37</v>
      </c>
      <c r="B4" s="25"/>
      <c r="C4" s="25"/>
      <c r="D4" s="25"/>
      <c r="E4" s="25"/>
      <c r="F4" s="25"/>
      <c r="G4" s="25"/>
      <c r="H4" s="6"/>
    </row>
    <row r="5" spans="1:8" s="3" customFormat="1" x14ac:dyDescent="0.25">
      <c r="A5" s="10"/>
      <c r="B5" s="10"/>
      <c r="C5" s="10"/>
      <c r="H5" s="6"/>
    </row>
    <row r="6" spans="1:8" s="3" customFormat="1" x14ac:dyDescent="0.25">
      <c r="A6" s="26" t="s">
        <v>41</v>
      </c>
      <c r="B6" s="27"/>
      <c r="C6" s="27"/>
      <c r="D6" s="27"/>
      <c r="E6" s="27"/>
      <c r="F6" s="27"/>
      <c r="G6" s="27"/>
      <c r="H6" s="6"/>
    </row>
    <row r="7" spans="1:8" s="3" customFormat="1" x14ac:dyDescent="0.25">
      <c r="H7" s="6"/>
    </row>
    <row r="8" spans="1:8" s="3" customFormat="1" ht="31.5" x14ac:dyDescent="0.25">
      <c r="A8" s="9" t="s">
        <v>2</v>
      </c>
      <c r="B8" s="9" t="s">
        <v>32</v>
      </c>
      <c r="C8" s="9" t="s">
        <v>34</v>
      </c>
      <c r="D8" s="9" t="s">
        <v>35</v>
      </c>
      <c r="E8" s="9" t="s">
        <v>31</v>
      </c>
      <c r="F8" s="9" t="s">
        <v>33</v>
      </c>
      <c r="G8" s="9" t="s">
        <v>36</v>
      </c>
      <c r="H8" s="8" t="s">
        <v>20</v>
      </c>
    </row>
    <row r="9" spans="1:8" x14ac:dyDescent="0.25">
      <c r="A9" s="11" t="s">
        <v>3</v>
      </c>
      <c r="B9" s="12">
        <f t="shared" ref="B9:G9" si="0">SUM(B11:B16)</f>
        <v>6397128.2000000002</v>
      </c>
      <c r="C9" s="12">
        <f t="shared" si="0"/>
        <v>6775814.9000000004</v>
      </c>
      <c r="D9" s="12">
        <f>SUM(D11:D16)</f>
        <v>7352900.7000000002</v>
      </c>
      <c r="E9" s="12">
        <f t="shared" si="0"/>
        <v>7882297.5</v>
      </c>
      <c r="F9" s="12">
        <f t="shared" si="0"/>
        <v>8510706</v>
      </c>
      <c r="G9" s="12">
        <f t="shared" si="0"/>
        <v>9147148.6999999993</v>
      </c>
      <c r="H9" s="13"/>
    </row>
    <row r="10" spans="1:8" x14ac:dyDescent="0.25">
      <c r="A10" s="14" t="s">
        <v>4</v>
      </c>
      <c r="B10" s="15">
        <v>110.4</v>
      </c>
      <c r="C10" s="16">
        <f>C9/B9*100</f>
        <v>105.91963593913907</v>
      </c>
      <c r="D10" s="16">
        <f t="shared" ref="D10:G10" si="1">D9/C9*100</f>
        <v>108.51684717656617</v>
      </c>
      <c r="E10" s="16">
        <f t="shared" si="1"/>
        <v>107.19983611365784</v>
      </c>
      <c r="F10" s="16">
        <f t="shared" si="1"/>
        <v>107.97240271634001</v>
      </c>
      <c r="G10" s="16">
        <f t="shared" si="1"/>
        <v>107.4781422363785</v>
      </c>
      <c r="H10" s="13"/>
    </row>
    <row r="11" spans="1:8" x14ac:dyDescent="0.25">
      <c r="A11" s="14" t="s">
        <v>5</v>
      </c>
      <c r="B11" s="15">
        <v>1388299.2</v>
      </c>
      <c r="C11" s="15">
        <v>1502990.5</v>
      </c>
      <c r="D11" s="15">
        <v>1627740</v>
      </c>
      <c r="E11" s="15">
        <v>1743308.5</v>
      </c>
      <c r="F11" s="15">
        <v>1870571</v>
      </c>
      <c r="G11" s="17">
        <v>2010862.7</v>
      </c>
      <c r="H11" s="13" t="s">
        <v>26</v>
      </c>
    </row>
    <row r="12" spans="1:8" ht="31.5" x14ac:dyDescent="0.25">
      <c r="A12" s="14" t="s">
        <v>6</v>
      </c>
      <c r="B12" s="15">
        <v>8960</v>
      </c>
      <c r="C12" s="15">
        <v>9345</v>
      </c>
      <c r="D12" s="15">
        <v>9860</v>
      </c>
      <c r="E12" s="15">
        <v>10235</v>
      </c>
      <c r="F12" s="15">
        <v>10635</v>
      </c>
      <c r="G12" s="17">
        <v>11060</v>
      </c>
      <c r="H12" s="13" t="s">
        <v>23</v>
      </c>
    </row>
    <row r="13" spans="1:8" ht="31.5" x14ac:dyDescent="0.25">
      <c r="A13" s="14" t="s">
        <v>7</v>
      </c>
      <c r="B13" s="15">
        <v>1710654</v>
      </c>
      <c r="C13" s="15">
        <v>1768157</v>
      </c>
      <c r="D13" s="15">
        <v>1865405</v>
      </c>
      <c r="E13" s="15">
        <v>1936290</v>
      </c>
      <c r="F13" s="15">
        <v>2011805</v>
      </c>
      <c r="G13" s="17">
        <v>2092277</v>
      </c>
      <c r="H13" s="13" t="s">
        <v>29</v>
      </c>
    </row>
    <row r="14" spans="1:8" ht="51.75" customHeight="1" x14ac:dyDescent="0.25">
      <c r="A14" s="14" t="s">
        <v>8</v>
      </c>
      <c r="B14" s="15">
        <v>177226</v>
      </c>
      <c r="C14" s="15">
        <v>248170</v>
      </c>
      <c r="D14" s="15">
        <v>324150</v>
      </c>
      <c r="E14" s="15">
        <v>336540</v>
      </c>
      <c r="F14" s="15">
        <v>349665</v>
      </c>
      <c r="G14" s="17">
        <v>363650</v>
      </c>
      <c r="H14" s="13" t="s">
        <v>25</v>
      </c>
    </row>
    <row r="15" spans="1:8" x14ac:dyDescent="0.25">
      <c r="A15" s="14" t="s">
        <v>9</v>
      </c>
      <c r="B15" s="15">
        <v>6349</v>
      </c>
      <c r="C15" s="15">
        <v>7969.4</v>
      </c>
      <c r="D15" s="15">
        <v>8407.7000000000007</v>
      </c>
      <c r="E15" s="15">
        <v>8728</v>
      </c>
      <c r="F15" s="15">
        <v>9068</v>
      </c>
      <c r="G15" s="17">
        <v>9430</v>
      </c>
      <c r="H15" s="13" t="s">
        <v>27</v>
      </c>
    </row>
    <row r="16" spans="1:8" ht="31.5" x14ac:dyDescent="0.25">
      <c r="A16" s="14" t="s">
        <v>10</v>
      </c>
      <c r="B16" s="15">
        <v>3105640</v>
      </c>
      <c r="C16" s="15">
        <v>3239183</v>
      </c>
      <c r="D16" s="15">
        <v>3517338</v>
      </c>
      <c r="E16" s="15">
        <v>3847196</v>
      </c>
      <c r="F16" s="15">
        <v>4258962</v>
      </c>
      <c r="G16" s="17">
        <v>4659869</v>
      </c>
      <c r="H16" s="13" t="s">
        <v>24</v>
      </c>
    </row>
    <row r="17" spans="1:8" x14ac:dyDescent="0.25">
      <c r="A17" s="11" t="s">
        <v>11</v>
      </c>
      <c r="B17" s="12">
        <f t="shared" ref="B17" si="2">SUM(B19:B21)</f>
        <v>5419665</v>
      </c>
      <c r="C17" s="12">
        <f>C9*93/100</f>
        <v>6301507.8570000008</v>
      </c>
      <c r="D17" s="12">
        <f>D9*94/100</f>
        <v>6911726.6580000008</v>
      </c>
      <c r="E17" s="12">
        <f>E9*94/100</f>
        <v>7409359.6500000004</v>
      </c>
      <c r="F17" s="12">
        <f>F9*94/100</f>
        <v>8000063.6399999997</v>
      </c>
      <c r="G17" s="12">
        <f>G9*94/100</f>
        <v>8598319.777999999</v>
      </c>
      <c r="H17" s="13" t="s">
        <v>28</v>
      </c>
    </row>
    <row r="18" spans="1:8" x14ac:dyDescent="0.25">
      <c r="A18" s="14" t="s">
        <v>4</v>
      </c>
      <c r="B18" s="15">
        <v>111.9</v>
      </c>
      <c r="C18" s="16">
        <f>C17/B17*100</f>
        <v>116.27116910362543</v>
      </c>
      <c r="D18" s="16">
        <f t="shared" ref="D18:G18" si="3">D17/C17*100</f>
        <v>109.68369499566903</v>
      </c>
      <c r="E18" s="16">
        <f t="shared" si="3"/>
        <v>107.19983611365784</v>
      </c>
      <c r="F18" s="16">
        <f t="shared" si="3"/>
        <v>107.97240271633999</v>
      </c>
      <c r="G18" s="16">
        <f t="shared" si="3"/>
        <v>107.4781422363785</v>
      </c>
      <c r="H18" s="13"/>
    </row>
    <row r="19" spans="1:8" x14ac:dyDescent="0.25">
      <c r="A19" s="14" t="s">
        <v>12</v>
      </c>
      <c r="B19" s="15">
        <v>1881165</v>
      </c>
      <c r="C19" s="15">
        <v>2001727</v>
      </c>
      <c r="D19" s="15">
        <v>2091010</v>
      </c>
      <c r="E19" s="15">
        <v>2231320</v>
      </c>
      <c r="F19" s="15">
        <v>2383270</v>
      </c>
      <c r="G19" s="17">
        <v>2547960</v>
      </c>
      <c r="H19" s="13" t="s">
        <v>21</v>
      </c>
    </row>
    <row r="20" spans="1:8" ht="31.5" x14ac:dyDescent="0.25">
      <c r="A20" s="14" t="s">
        <v>13</v>
      </c>
      <c r="B20" s="15">
        <v>272554</v>
      </c>
      <c r="C20" s="15">
        <f>C17-C19-C21</f>
        <v>893399.17900000047</v>
      </c>
      <c r="D20" s="15">
        <f>D17-D19-D21</f>
        <v>1226983.9877100005</v>
      </c>
      <c r="E20" s="15">
        <f>E17-E19-E21</f>
        <v>1447745.13823898</v>
      </c>
      <c r="F20" s="15">
        <f>F17-F19-F21</f>
        <v>1741017.6422802992</v>
      </c>
      <c r="G20" s="15">
        <f>G17-G19-G21</f>
        <v>2019552.7403715104</v>
      </c>
      <c r="H20" s="13" t="s">
        <v>30</v>
      </c>
    </row>
    <row r="21" spans="1:8" ht="31.5" x14ac:dyDescent="0.25">
      <c r="A21" s="14" t="s">
        <v>14</v>
      </c>
      <c r="B21" s="15">
        <v>3265946</v>
      </c>
      <c r="C21" s="15">
        <f>B21*104.3/100</f>
        <v>3406381.6780000003</v>
      </c>
      <c r="D21" s="15">
        <f>C21*105.5/100</f>
        <v>3593732.6702900003</v>
      </c>
      <c r="E21" s="15">
        <f>D21*103.8/100</f>
        <v>3730294.5117610204</v>
      </c>
      <c r="F21" s="15">
        <f>E21*103.9/100</f>
        <v>3875775.9977197004</v>
      </c>
      <c r="G21" s="17">
        <f>F21*104/100</f>
        <v>4030807.0376284886</v>
      </c>
      <c r="H21" s="13" t="s">
        <v>22</v>
      </c>
    </row>
    <row r="22" spans="1:8" ht="31.5" x14ac:dyDescent="0.25">
      <c r="A22" s="14" t="s">
        <v>16</v>
      </c>
      <c r="B22" s="12">
        <f t="shared" ref="B22:F22" si="4">B9/B24/12*1000</f>
        <v>16365.629540942675</v>
      </c>
      <c r="C22" s="12">
        <f t="shared" si="4"/>
        <v>17432.887979829164</v>
      </c>
      <c r="D22" s="12">
        <f t="shared" si="4"/>
        <v>18917.620407533188</v>
      </c>
      <c r="E22" s="12">
        <f t="shared" si="4"/>
        <v>20279.65807347947</v>
      </c>
      <c r="F22" s="12">
        <f t="shared" si="4"/>
        <v>21896.43408459401</v>
      </c>
      <c r="G22" s="12">
        <f>G9/G24/12*1000</f>
        <v>23533.880570134814</v>
      </c>
      <c r="H22" s="13"/>
    </row>
    <row r="23" spans="1:8" ht="31.5" x14ac:dyDescent="0.25">
      <c r="A23" s="14" t="s">
        <v>17</v>
      </c>
      <c r="B23" s="16">
        <v>111.6</v>
      </c>
      <c r="C23" s="18">
        <f>C22/B22*100</f>
        <v>106.52134057059325</v>
      </c>
      <c r="D23" s="18">
        <f>D22/C22*100</f>
        <v>108.51684717656617</v>
      </c>
      <c r="E23" s="18">
        <f>E22/D22*100</f>
        <v>107.19983611365784</v>
      </c>
      <c r="F23" s="18">
        <f>F22/E22*100</f>
        <v>107.97240271633999</v>
      </c>
      <c r="G23" s="18">
        <f>G22/F22*100</f>
        <v>107.4781422363785</v>
      </c>
      <c r="H23" s="13"/>
    </row>
    <row r="24" spans="1:8" ht="31.5" x14ac:dyDescent="0.25">
      <c r="A24" s="14" t="s">
        <v>18</v>
      </c>
      <c r="B24" s="15">
        <v>32574</v>
      </c>
      <c r="C24" s="15">
        <v>32390</v>
      </c>
      <c r="D24" s="15">
        <v>32390</v>
      </c>
      <c r="E24" s="15">
        <v>32390</v>
      </c>
      <c r="F24" s="15">
        <v>32390</v>
      </c>
      <c r="G24" s="17">
        <v>32390</v>
      </c>
      <c r="H24" s="13"/>
    </row>
    <row r="25" spans="1:8" s="3" customFormat="1" x14ac:dyDescent="0.25">
      <c r="A25" s="23" t="s">
        <v>15</v>
      </c>
      <c r="B25" s="24"/>
      <c r="C25" s="24"/>
      <c r="D25" s="24"/>
      <c r="E25" s="24"/>
      <c r="F25" s="24"/>
      <c r="G25" s="24"/>
      <c r="H25" s="19"/>
    </row>
    <row r="26" spans="1:8" s="3" customFormat="1" x14ac:dyDescent="0.25">
      <c r="A26" s="20"/>
      <c r="B26" s="20"/>
      <c r="C26" s="20"/>
      <c r="D26" s="20"/>
      <c r="E26" s="20"/>
      <c r="F26" s="20"/>
      <c r="G26" s="21"/>
      <c r="H26" s="19"/>
    </row>
    <row r="27" spans="1:8" s="3" customFormat="1" x14ac:dyDescent="0.25">
      <c r="A27" s="22" t="s">
        <v>19</v>
      </c>
      <c r="B27" s="22"/>
      <c r="C27" s="22"/>
      <c r="D27" s="22"/>
      <c r="E27" s="22"/>
      <c r="F27" s="22"/>
      <c r="G27" s="22"/>
      <c r="H27" s="19"/>
    </row>
    <row r="28" spans="1:8" s="3" customFormat="1" x14ac:dyDescent="0.25">
      <c r="A28" s="20" t="s">
        <v>40</v>
      </c>
      <c r="B28" s="20"/>
      <c r="C28" s="20"/>
      <c r="D28" s="20"/>
      <c r="E28" s="20"/>
      <c r="F28" s="20" t="s">
        <v>39</v>
      </c>
      <c r="G28" s="21"/>
      <c r="H28" s="20" t="s">
        <v>38</v>
      </c>
    </row>
    <row r="29" spans="1:8" s="3" customFormat="1" x14ac:dyDescent="0.25">
      <c r="A29" s="4"/>
      <c r="B29" s="4"/>
      <c r="C29" s="4"/>
      <c r="D29" s="4"/>
      <c r="E29" s="4"/>
      <c r="F29" s="4"/>
      <c r="H29" s="6"/>
    </row>
    <row r="30" spans="1:8" s="3" customFormat="1" x14ac:dyDescent="0.25">
      <c r="A30" s="5"/>
      <c r="B30" s="4"/>
      <c r="C30" s="4"/>
      <c r="D30" s="4"/>
      <c r="E30" s="4"/>
      <c r="F30" s="4"/>
      <c r="H30" s="6"/>
    </row>
    <row r="31" spans="1:8" s="3" customFormat="1" x14ac:dyDescent="0.25">
      <c r="A31" s="4"/>
      <c r="B31" s="4"/>
      <c r="C31" s="4"/>
      <c r="D31" s="4"/>
      <c r="E31" s="4"/>
      <c r="F31" s="4"/>
      <c r="H31" s="6"/>
    </row>
    <row r="32" spans="1:8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A1196C51-1608-4ACD-91F5-DC05B59B2C9B}" scale="75" showPageBreaks="1" printArea="1" view="pageBreakPreview" topLeftCell="A5">
      <selection activeCell="B9" sqref="B9:G9"/>
      <pageMargins left="0.17" right="0.2" top="0.5" bottom="0.5" header="0.5" footer="0.5"/>
      <pageSetup paperSize="9" scale="91" orientation="portrait" r:id="rId1"/>
      <headerFooter alignWithMargins="0"/>
    </customSheetView>
  </customSheetViews>
  <mergeCells count="6">
    <mergeCell ref="A27:G27"/>
    <mergeCell ref="A25:G25"/>
    <mergeCell ref="A2:G2"/>
    <mergeCell ref="A3:G3"/>
    <mergeCell ref="A4:G4"/>
    <mergeCell ref="A6:G6"/>
  </mergeCells>
  <phoneticPr fontId="0" type="noConversion"/>
  <pageMargins left="0.15748031496062992" right="0.19685039370078741" top="0.31496062992125984" bottom="0.31496062992125984" header="0.51181102362204722" footer="0.51181102362204722"/>
  <pageSetup paperSize="9" scale="84" orientation="landscape" r:id="rId2"/>
  <headerFooter alignWithMargins="0"/>
  <rowBreaks count="1" manualBreakCount="1">
    <brk id="1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biktashevaDL</dc:creator>
  <cp:lastModifiedBy>Voitenko</cp:lastModifiedBy>
  <cp:lastPrinted>2021-06-24T09:53:11Z</cp:lastPrinted>
  <dcterms:created xsi:type="dcterms:W3CDTF">2007-03-26T06:35:51Z</dcterms:created>
  <dcterms:modified xsi:type="dcterms:W3CDTF">2021-08-30T07:26:07Z</dcterms:modified>
</cp:coreProperties>
</file>